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un2\Desktop\2025\Izvršenje plana polugodišnje 2025\"/>
    </mc:Choice>
  </mc:AlternateContent>
  <xr:revisionPtr revIDLastSave="0" documentId="13_ncr:1_{27B47AC7-5BBB-48E7-82C0-A856D20CF1E5}" xr6:coauthVersionLast="47" xr6:coauthVersionMax="47" xr10:uidLastSave="{00000000-0000-0000-0000-000000000000}"/>
  <bookViews>
    <workbookView xWindow="3150" yWindow="3150" windowWidth="21525" windowHeight="11295" xr2:uid="{00000000-000D-0000-FFFF-FFFF00000000}"/>
  </bookViews>
  <sheets>
    <sheet name="sažetak" sheetId="1" r:id="rId1"/>
    <sheet name="račun prihoda i rashoda" sheetId="3" r:id="rId2"/>
    <sheet name="račun prih i rash po izvorima" sheetId="4" r:id="rId3"/>
    <sheet name="rashodi prema funkcijskoj kl" sheetId="5" r:id="rId4"/>
    <sheet name="račun financiranja" sheetId="6" r:id="rId5"/>
    <sheet name="posebni dio" sheetId="7" r:id="rId6"/>
    <sheet name="List1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8" i="7" l="1"/>
  <c r="F125" i="7"/>
  <c r="F124" i="7"/>
  <c r="F123" i="7"/>
  <c r="F122" i="7"/>
  <c r="F110" i="7"/>
  <c r="F107" i="7"/>
  <c r="F106" i="7"/>
  <c r="F105" i="7"/>
  <c r="F101" i="7"/>
  <c r="F100" i="7"/>
  <c r="F75" i="7"/>
  <c r="F73" i="7"/>
  <c r="F72" i="7"/>
  <c r="F71" i="7"/>
  <c r="F70" i="7"/>
  <c r="F69" i="7"/>
  <c r="F68" i="7"/>
  <c r="F67" i="7"/>
  <c r="F66" i="7"/>
  <c r="F65" i="7"/>
  <c r="F64" i="7"/>
  <c r="F62" i="7"/>
  <c r="F61" i="7"/>
  <c r="F60" i="7"/>
  <c r="F58" i="7"/>
  <c r="F57" i="7"/>
  <c r="F56" i="7"/>
  <c r="F55" i="7"/>
  <c r="F54" i="7"/>
  <c r="F53" i="7"/>
  <c r="F52" i="7"/>
  <c r="F51" i="7"/>
  <c r="F50" i="7"/>
  <c r="F49" i="7"/>
  <c r="F45" i="7"/>
  <c r="F44" i="7"/>
  <c r="F43" i="7"/>
  <c r="F42" i="7"/>
  <c r="F41" i="7"/>
  <c r="F40" i="7"/>
  <c r="F39" i="7"/>
  <c r="F26" i="7"/>
  <c r="F24" i="7"/>
  <c r="F23" i="7"/>
  <c r="F22" i="7"/>
  <c r="F19" i="7"/>
  <c r="F18" i="7"/>
  <c r="F17" i="7"/>
  <c r="F16" i="7"/>
  <c r="F15" i="7"/>
  <c r="F14" i="7"/>
  <c r="F13" i="7"/>
  <c r="F12" i="7"/>
  <c r="F11" i="7"/>
  <c r="F10" i="7"/>
  <c r="F9" i="7"/>
  <c r="F8" i="7"/>
  <c r="F5" i="7"/>
  <c r="F4" i="7"/>
  <c r="F3" i="7"/>
  <c r="F53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2" i="5"/>
  <c r="F31" i="5"/>
  <c r="F30" i="5"/>
  <c r="F29" i="5"/>
  <c r="F28" i="5"/>
  <c r="F27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166" i="4"/>
  <c r="F165" i="4"/>
  <c r="F162" i="4"/>
  <c r="F161" i="4"/>
  <c r="F160" i="4"/>
  <c r="F159" i="4"/>
  <c r="F150" i="4"/>
  <c r="F149" i="4"/>
  <c r="F145" i="4"/>
  <c r="F144" i="4"/>
  <c r="F143" i="4"/>
  <c r="F134" i="4"/>
  <c r="F133" i="4"/>
  <c r="F132" i="4"/>
  <c r="F131" i="4"/>
  <c r="F130" i="4"/>
  <c r="F129" i="4"/>
  <c r="F126" i="4"/>
  <c r="F125" i="4"/>
  <c r="F124" i="4"/>
  <c r="F123" i="4"/>
  <c r="F122" i="4"/>
  <c r="F121" i="4"/>
  <c r="F119" i="4"/>
  <c r="F118" i="4"/>
  <c r="F117" i="4"/>
  <c r="F116" i="4"/>
  <c r="F115" i="4"/>
  <c r="F114" i="4"/>
  <c r="F113" i="4"/>
  <c r="F112" i="4"/>
  <c r="F111" i="4"/>
  <c r="F110" i="4"/>
  <c r="F106" i="4"/>
  <c r="F105" i="4"/>
  <c r="F103" i="4"/>
  <c r="F102" i="4"/>
  <c r="F101" i="4"/>
  <c r="F100" i="4"/>
  <c r="F99" i="4"/>
  <c r="F98" i="4"/>
  <c r="F96" i="4"/>
  <c r="F95" i="4"/>
  <c r="F94" i="4"/>
  <c r="F93" i="4"/>
  <c r="F92" i="4"/>
  <c r="F91" i="4"/>
  <c r="F90" i="4"/>
  <c r="F85" i="4"/>
  <c r="F83" i="4"/>
  <c r="F82" i="4"/>
  <c r="F81" i="4"/>
  <c r="F80" i="4"/>
  <c r="F77" i="4"/>
  <c r="F76" i="4"/>
  <c r="F75" i="4"/>
  <c r="F74" i="4"/>
  <c r="F70" i="4"/>
  <c r="F69" i="4"/>
  <c r="F68" i="4"/>
  <c r="F67" i="4"/>
  <c r="F66" i="4"/>
  <c r="F65" i="4"/>
  <c r="F63" i="4"/>
  <c r="F62" i="4"/>
  <c r="F59" i="4"/>
  <c r="F58" i="4"/>
  <c r="F57" i="4"/>
  <c r="F53" i="4"/>
  <c r="F52" i="4"/>
  <c r="F51" i="4"/>
  <c r="F44" i="4"/>
  <c r="F43" i="4"/>
  <c r="F42" i="4"/>
  <c r="F41" i="4"/>
  <c r="F40" i="4"/>
  <c r="F35" i="4"/>
  <c r="F30" i="4"/>
  <c r="F29" i="4"/>
  <c r="F28" i="4"/>
  <c r="F27" i="4"/>
  <c r="F26" i="4"/>
  <c r="F25" i="4"/>
  <c r="F22" i="4"/>
  <c r="F21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108" i="3" l="1"/>
  <c r="F100" i="3"/>
  <c r="F99" i="3"/>
  <c r="F98" i="3"/>
  <c r="F97" i="3"/>
  <c r="F96" i="3"/>
  <c r="F95" i="3"/>
  <c r="F91" i="3"/>
  <c r="F90" i="3"/>
  <c r="F89" i="3"/>
  <c r="F88" i="3"/>
  <c r="F87" i="3"/>
  <c r="F86" i="3"/>
  <c r="F85" i="3"/>
  <c r="F84" i="3"/>
  <c r="F83" i="3"/>
  <c r="F82" i="3"/>
  <c r="F81" i="3"/>
  <c r="F80" i="3"/>
  <c r="F78" i="3"/>
  <c r="F77" i="3"/>
  <c r="F76" i="3"/>
  <c r="F73" i="3"/>
  <c r="F72" i="3"/>
  <c r="F71" i="3"/>
  <c r="F70" i="3"/>
  <c r="F69" i="3"/>
  <c r="F68" i="3"/>
  <c r="F67" i="3"/>
  <c r="F66" i="3"/>
  <c r="F65" i="3"/>
  <c r="F64" i="3"/>
  <c r="F62" i="3"/>
  <c r="F60" i="3"/>
  <c r="F59" i="3"/>
  <c r="F58" i="3"/>
  <c r="F57" i="3"/>
  <c r="F56" i="3"/>
  <c r="F55" i="3"/>
  <c r="F54" i="3"/>
  <c r="F53" i="3"/>
  <c r="F52" i="3"/>
  <c r="F51" i="3"/>
  <c r="F49" i="3"/>
  <c r="F48" i="3"/>
  <c r="F47" i="3"/>
  <c r="F46" i="3"/>
  <c r="F44" i="3"/>
  <c r="F43" i="3"/>
  <c r="F42" i="3"/>
  <c r="F41" i="3"/>
  <c r="F40" i="3"/>
  <c r="F39" i="3"/>
  <c r="F34" i="3"/>
  <c r="F33" i="3"/>
  <c r="F32" i="3"/>
  <c r="F28" i="3"/>
  <c r="F27" i="3"/>
  <c r="F26" i="3"/>
  <c r="F25" i="3"/>
  <c r="F11" i="3"/>
  <c r="F19" i="3"/>
  <c r="F18" i="3"/>
  <c r="F16" i="3"/>
  <c r="F15" i="3"/>
  <c r="F5" i="3"/>
  <c r="F4" i="3"/>
  <c r="H13" i="1"/>
  <c r="H10" i="1"/>
  <c r="H7" i="1"/>
  <c r="G7" i="1"/>
  <c r="G13" i="1" s="1"/>
  <c r="G10" i="1"/>
  <c r="F10" i="1"/>
  <c r="F13" i="1" s="1"/>
  <c r="H19" i="1" l="1"/>
  <c r="G19" i="1"/>
  <c r="F19" i="1"/>
  <c r="G14" i="6" l="1"/>
  <c r="E14" i="6"/>
  <c r="G13" i="6"/>
  <c r="G12" i="6" s="1"/>
  <c r="G16" i="6" s="1"/>
  <c r="E13" i="6"/>
  <c r="F12" i="6"/>
  <c r="F16" i="6" s="1"/>
  <c r="E12" i="6"/>
  <c r="E16" i="6" s="1"/>
  <c r="G9" i="6"/>
  <c r="E9" i="6"/>
  <c r="G8" i="6"/>
  <c r="E8" i="6"/>
  <c r="G7" i="6"/>
  <c r="F7" i="6"/>
  <c r="F11" i="6" s="1"/>
  <c r="E7" i="6"/>
  <c r="E11" i="6" s="1"/>
  <c r="G11" i="6" l="1"/>
</calcChain>
</file>

<file path=xl/sharedStrings.xml><?xml version="1.0" encoding="utf-8"?>
<sst xmlns="http://schemas.openxmlformats.org/spreadsheetml/2006/main" count="566" uniqueCount="220">
  <si>
    <t xml:space="preserve">IZVJEŠTAJ O IZVRŠENJU POLUGODIŠNJEG IZVJEŠTAJA IZVRŠENJA FINANCIJSKOG PLANA PRORAČUNSKOG KORISNIKA </t>
  </si>
  <si>
    <t>I. OPĆI DIO</t>
  </si>
  <si>
    <t>PRIHODI UKUPNO</t>
  </si>
  <si>
    <t>PRIHODI POSLOVANJA</t>
  </si>
  <si>
    <t>PRIHODI OD PRODAJE NEFINANCIJSKE IMOVINE</t>
  </si>
  <si>
    <t>RASHODI UKUPNO</t>
  </si>
  <si>
    <t>RASHODI  POSLOVANJA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</si>
  <si>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</si>
  <si>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</si>
  <si>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</si>
  <si>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</si>
  <si>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</si>
  <si>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</si>
  <si>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VIŠAK / MANJAK IZ PRETHODNE(IH) GODINE KOJI ĆE SE RASPOREDITI / POKRITI</t>
  </si>
  <si>
    <t>Oznaka</t>
  </si>
  <si>
    <t>Indeks 4./3. (6.)</t>
  </si>
  <si>
    <t>A. RAČUN PRIHODA I RASHODA</t>
  </si>
  <si>
    <t>6 Prihodi poslovanja</t>
  </si>
  <si>
    <t>7 Prihodi od prodaje nefinancijske imovine</t>
  </si>
  <si>
    <t>SVEUKUPNO PRIHODI</t>
  </si>
  <si>
    <t>3 Rashodi poslovanja</t>
  </si>
  <si>
    <t>4 Rashodi za nabavu nefinancijske imovine</t>
  </si>
  <si>
    <t>SVEUKUPNO RASHODI</t>
  </si>
  <si>
    <t>63 Pomoći iz inozemstva i od subjekata unutar općeg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</si>
  <si>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</si>
  <si>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</si>
  <si>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</si>
  <si>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</si>
  <si>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</si>
  <si>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</si>
  <si>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</si>
  <si>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</si>
  <si>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</si>
  <si>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663 Donacije od pravnih i fizičkih osoba izvan općeg proračuna i povrat donacija po protestiranim jamstvima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</si>
  <si>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</si>
  <si>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</si>
  <si>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</si>
  <si>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</si>
  <si>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673 Prihodi od HZZO-a na temelju ugovornih obveza</t>
  </si>
  <si>
    <t>6731 Prihodi od HZZO-a na temelju ugovornih obveza</t>
  </si>
  <si>
    <t>72 Prihodi od prodaje proizvedene dugotrajne imovine</t>
  </si>
  <si>
    <t>721 Prihodi od prodaje građevinskih objekata</t>
  </si>
  <si>
    <t>7211 Stambeni objekti</t>
  </si>
  <si>
    <t>723 Prihodi od prodaje prijevoznih sredstava</t>
  </si>
  <si>
    <t>7231 Prijevozna sredstva u cestovnom prometu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</si>
  <si>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</si>
  <si>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</si>
  <si>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</si>
  <si>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</si>
  <si>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</si>
  <si>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</si>
  <si>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</si>
  <si>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</si>
  <si>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</si>
  <si>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</si>
  <si>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</si>
  <si>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</si>
  <si>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</si>
  <si>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</si>
  <si>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</si>
  <si>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</si>
  <si>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</si>
  <si>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</si>
  <si>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</si>
  <si>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</si>
  <si>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</si>
  <si>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</si>
  <si>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</si>
  <si>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</si>
  <si>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</si>
  <si>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</si>
  <si>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</si>
  <si>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</si>
  <si>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</si>
  <si>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</si>
  <si>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</si>
  <si>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</si>
  <si>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</si>
  <si>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</si>
  <si>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</si>
  <si>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</si>
  <si>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</t>
  </si>
  <si>
    <t>3295 Pristojbe i naknade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</si>
  <si>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</si>
  <si>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</si>
  <si>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</si>
  <si>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</si>
  <si>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</si>
  <si>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38 Ostali rashodi</t>
  </si>
  <si>
    <t>383 Kazne, penali i naknade štete</t>
  </si>
  <si>
    <t>3834 Ugovorene kazne i ostale naknade šteta</t>
  </si>
  <si>
    <t>41 Rashodi za nabavu neproizvedene dugotrajne imovine</t>
  </si>
  <si>
    <t>42 Rashodi za nabavu proizvedene dugotrajne imovine</t>
  </si>
  <si>
    <t>422 Postrojenja i oprema</t>
  </si>
  <si>
    <t>4221 Uredska oprema i namještaj</t>
  </si>
  <si>
    <t>4224 Medicinska i laboratorijska oprema</t>
  </si>
  <si>
    <t>423 Prijevozna sredstva</t>
  </si>
  <si>
    <t>4231 Prijevozna sredstva u cestovnom prometu</t>
  </si>
  <si>
    <t>45 Rashodi za dodatna ulaganja na nefinancijskoj imovini</t>
  </si>
  <si>
    <t>451 Dodatna ulaganja na građevinskim objektima</t>
  </si>
  <si>
    <t>4511 Dodatna ulaganja na građevinskim objektima</t>
  </si>
  <si>
    <t>452 Dodatna ulaganja na postrojenjima i opremi</t>
  </si>
  <si>
    <t>4521 Dodatna ulaganja na postrojenjima i opremi</t>
  </si>
  <si>
    <t>433 PRIHODI ZA POSEBNE NAMJENE - HZZO</t>
  </si>
  <si>
    <t>503 POMOĆI IZ NENADLEŽNIH PRORAČUNA - KORISNICI</t>
  </si>
  <si>
    <t>432 PRIHODI ZA POSEBNE NAMJENE - korisnici</t>
  </si>
  <si>
    <t>03 Vlastiti prihodi</t>
  </si>
  <si>
    <t>611 Donacije</t>
  </si>
  <si>
    <t>01 Opći prihodi i primici</t>
  </si>
  <si>
    <t>05 Pomoći</t>
  </si>
  <si>
    <t>711 Prihodi od nefinancijske imovine i nadoknade štete s osnova osiguranja</t>
  </si>
  <si>
    <t>Ostvarenje preth. god. (1)</t>
  </si>
  <si>
    <t>Izvorni plan (2.)</t>
  </si>
  <si>
    <t>SVEUKUPNO RASHODI I IZDACI</t>
  </si>
  <si>
    <t>0 Javnost</t>
  </si>
  <si>
    <t>07 ZDRAVSTVO</t>
  </si>
  <si>
    <t>B. RAČUN FINANCIRANJA</t>
  </si>
  <si>
    <t>Razred</t>
  </si>
  <si>
    <t>Skupina</t>
  </si>
  <si>
    <t>Izvor</t>
  </si>
  <si>
    <t xml:space="preserve">Naziv </t>
  </si>
  <si>
    <t>Izvršenje prethodne godine</t>
  </si>
  <si>
    <t>Plan tekuće godine</t>
  </si>
  <si>
    <t xml:space="preserve">Izvršenje tekuće godine </t>
  </si>
  <si>
    <t>Indeks</t>
  </si>
  <si>
    <t>5=4/2*100</t>
  </si>
  <si>
    <t>6=4/3*100</t>
  </si>
  <si>
    <t>Primici od financijske imovine i zaduživanja</t>
  </si>
  <si>
    <t>Primici od zaduživanja</t>
  </si>
  <si>
    <t>842</t>
  </si>
  <si>
    <t>Primljeni krediti i zajmovi od kreditnih i ostalih financijskih institucija u javnom sektoru</t>
  </si>
  <si>
    <t>Primljeni krediti od kreditnih institucija u javnom sektoru</t>
  </si>
  <si>
    <t>Namjenski primici od zaduživanja</t>
  </si>
  <si>
    <t>Izdaci za financijsku imovinu i otplate zajmova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</si>
  <si>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</si>
  <si>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</si>
  <si>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</si>
  <si>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</si>
  <si>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</si>
  <si>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Opći prihodi i primici</t>
  </si>
  <si>
    <t>A) SAŽETAK RAČUNA PRIHODA I RASHODA</t>
  </si>
  <si>
    <t xml:space="preserve">PRIHODI/RASHODI TEKUĆA GODINA </t>
  </si>
  <si>
    <t>RASHODI ZA NEFINANCIJSKU IMOVINU</t>
  </si>
  <si>
    <t xml:space="preserve">RAČUN FINANCIRANJA </t>
  </si>
  <si>
    <t>VIŠKOVI/MANJKOVI</t>
  </si>
  <si>
    <t>UKUPAN DONOS VIŠKA / MANJKA IZ PRETHODNE(IH) GODINE</t>
  </si>
  <si>
    <t>VIŠAK / MANJAK + NETO FINANCIRANJE+PRENESENI RAZULTAT</t>
  </si>
  <si>
    <t>434 PRIHOD ZA POSEBNE NAMJENE - korisnici</t>
  </si>
  <si>
    <t>560 POMOĆI-FOND EU KORISNICI</t>
  </si>
  <si>
    <t>129 Zakonski standardi u zdravstvu</t>
  </si>
  <si>
    <t>K100005 Uređenje i dogradnja prostora i nabavka opreme i održavanje</t>
  </si>
  <si>
    <t>0712 Ostali medicinski proizvodi</t>
  </si>
  <si>
    <t>131 Ulaganje u zdravstvo iznad standarda</t>
  </si>
  <si>
    <t>A100050 Sufinanciranje ulaganja u zdravstvene ustanove</t>
  </si>
  <si>
    <t>0760 Poslovi i usluge zdravstva koji nisu drugdje svrstani</t>
  </si>
  <si>
    <t>3296 troškovi sudskih postupaka</t>
  </si>
  <si>
    <t>A100126 Uređenje prostora te rad i djelovanje posudionice ortopedskih pomagala</t>
  </si>
  <si>
    <t>A100183 Županijske javne potrebe u zdravstvu</t>
  </si>
  <si>
    <t>T1000100 Specijalističko usavršavanje</t>
  </si>
  <si>
    <t>149 Financiranje redovne djelatnosti iz HZZO-a</t>
  </si>
  <si>
    <t>A100140 Financiranje redovne djelatnosti iz HZZO-a</t>
  </si>
  <si>
    <t>0721 Opće medicinske usluge</t>
  </si>
  <si>
    <t>4223 Oprema za održavanje i zaštitu</t>
  </si>
  <si>
    <t>150 Prihodi za posebne namjene korisnika</t>
  </si>
  <si>
    <t>A100141 Prihodi za posebne namjene korisnika</t>
  </si>
  <si>
    <t>151 Prihodi od nefinancijske imovine i nadoknade štete s osnova osiguranja</t>
  </si>
  <si>
    <t>A100142 Prihodi od nefinancijske imovine i nadoknade štete s osnova osiguranja</t>
  </si>
  <si>
    <t>152 Donacije</t>
  </si>
  <si>
    <t>A100143 Donacije</t>
  </si>
  <si>
    <t>154 Pomoć iz JLS</t>
  </si>
  <si>
    <t>A100145 Pomoći iz JLS</t>
  </si>
  <si>
    <t>156 Pomoći - FOND EU KORISNICI</t>
  </si>
  <si>
    <t>A100147 Pomoći - FOND EU KORISNICI</t>
  </si>
  <si>
    <t>168 Prijenos sredstava iz nenadležnih proračuna</t>
  </si>
  <si>
    <t>A100162B Prijenos sredstava iz nenadležnih proračuna</t>
  </si>
  <si>
    <t>638 Pomoći temeljem prijenosa EU sredstava</t>
  </si>
  <si>
    <t>6381 Tekuće pomoći iz državnog proračuna temeljem prijenosa EU sredstava</t>
  </si>
  <si>
    <t>64 Prihodi od imovine</t>
  </si>
  <si>
    <t>68 Kazne, upravne mjere i ostali prihodi</t>
  </si>
  <si>
    <t>4227 Uređaji, strojevi i oprema za ostale namjene</t>
  </si>
  <si>
    <t>641 Prihodi od financijske imovine</t>
  </si>
  <si>
    <t>683 Ostali prihodi</t>
  </si>
  <si>
    <t>722 Prihodi od prodaje postrojenja i opreme</t>
  </si>
  <si>
    <t>412 Nematerijalna imovina</t>
  </si>
  <si>
    <t>Ostvarenje (4.)</t>
  </si>
  <si>
    <t>161 Mjere HZZ-a - pripravništvo - korisnici</t>
  </si>
  <si>
    <t>A100212B Mjera HZZ - pripravništvo</t>
  </si>
  <si>
    <t>PREDSJEDNIK UPRAVNOG VIJEĆA</t>
  </si>
  <si>
    <t>ZA RAZDOBLJE 01.01.-30.06.2025.</t>
  </si>
  <si>
    <t>POLUGODIŠNJI IZVJEŠTAJ O IZVRŠENJU FINANCIJSKOG PLANA ZA 2025.g.</t>
  </si>
  <si>
    <t>Rebalans 1 (3.)</t>
  </si>
  <si>
    <t>6361 Tekuće pomoći proračunskim korisnicima iz proračuna koji im nije nadležan</t>
  </si>
  <si>
    <t>6362 Kapitalne pomoći proračunskim korisnicima iz proračuna koji im nije nadležan</t>
  </si>
  <si>
    <t>6614 Prihodi od prodaje proizvoda i robe</t>
  </si>
  <si>
    <t>6831 Ostali prihodi</t>
  </si>
  <si>
    <t>3133 Doprinosi za obvezno osiguranje u slučaju nezaposlenosti</t>
  </si>
  <si>
    <t>325 Rashodi lijekova i potrošnog medicinskog materijala kod zdravstvenih ustanova</t>
  </si>
  <si>
    <t>3251 Rashodi po osnovi utroška lijekova i potrošnog medicinskog materijala</t>
  </si>
  <si>
    <t>4123 Licence</t>
  </si>
  <si>
    <t>Ind (4.) (3./.)</t>
  </si>
  <si>
    <t>Ind (4.) (1./.)</t>
  </si>
  <si>
    <t>SVEUKUPNO</t>
  </si>
  <si>
    <t>4 Prihodi za posebne namjene</t>
  </si>
  <si>
    <t>5 POMOĆI</t>
  </si>
  <si>
    <t>56 Fondovi EU-a</t>
  </si>
  <si>
    <t>6 DONACIJE</t>
  </si>
  <si>
    <t>61 Donacije</t>
  </si>
  <si>
    <t>7 Namjenski primici od zaduživanja</t>
  </si>
  <si>
    <t>71 Namjenski primici od zaduživanja</t>
  </si>
  <si>
    <t>Plan 2025. (2.)</t>
  </si>
  <si>
    <t>I. Rebalans 2025. (3.)</t>
  </si>
  <si>
    <t>Ostvarenje 01.01.30.06.2025.(4.)</t>
  </si>
  <si>
    <t>Indeks 4./1. (5)</t>
  </si>
  <si>
    <t>Ostvarenje (5.)</t>
  </si>
  <si>
    <t>Ind (6.) (5./4.)</t>
  </si>
  <si>
    <t>071 Medicinski proizvodi, pribor i oprema</t>
  </si>
  <si>
    <t>072 SluŽbe za vanjske pacijente</t>
  </si>
  <si>
    <t>076 Poslovi i usluge zdravstva koji nisu drugdje svrstani</t>
  </si>
  <si>
    <t>Ind (5.) (5./1.)</t>
  </si>
  <si>
    <t>Marin Požega,mag.oec.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</si>
</sst>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&quot;;[Red]&quot;-&quot;#,##0&quot; &quot;"/>
    <numFmt numFmtId="165" formatCode="#,##0.0"/>
  </numFmts>
  <fonts count="3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color rgb="FF00206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2060"/>
      <name val="Arial"/>
      <family val="2"/>
      <charset val="238"/>
    </font>
    <font>
      <sz val="11"/>
      <color rgb="FF002060"/>
      <name val="Arial"/>
      <family val="2"/>
      <charset val="238"/>
    </font>
    <font>
      <b/>
      <i/>
      <sz val="11"/>
      <color rgb="FF00206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2060"/>
      <name val="Calibri"/>
      <family val="2"/>
      <scheme val="minor"/>
    </font>
    <font>
      <b/>
      <sz val="10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sz val="9"/>
      <color rgb="FF000000"/>
      <name val="Arial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rgb="FFDDEBF7"/>
      </patternFill>
    </fill>
    <fill>
      <patternFill patternType="solid">
        <fgColor theme="2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5">
    <xf numFmtId="0" fontId="0" fillId="0" borderId="0"/>
    <xf numFmtId="0" fontId="5" fillId="0" borderId="0" applyNumberFormat="0" applyFill="0" applyBorder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9" applyNumberFormat="0" applyAlignment="0" applyProtection="0"/>
    <xf numFmtId="0" fontId="13" fillId="10" borderId="10" applyNumberFormat="0" applyAlignment="0" applyProtection="0"/>
    <xf numFmtId="0" fontId="14" fillId="10" borderId="9" applyNumberFormat="0" applyAlignment="0" applyProtection="0"/>
    <xf numFmtId="0" fontId="15" fillId="0" borderId="11" applyNumberFormat="0" applyFill="0" applyAlignment="0" applyProtection="0"/>
    <xf numFmtId="0" fontId="16" fillId="11" borderId="12" applyNumberFormat="0" applyAlignment="0" applyProtection="0"/>
    <xf numFmtId="0" fontId="17" fillId="0" borderId="0" applyNumberFormat="0" applyFill="0" applyBorder="0" applyAlignment="0" applyProtection="0"/>
    <xf numFmtId="0" fontId="4" fillId="12" borderId="13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0" fillId="36" borderId="0" applyNumberFormat="0" applyBorder="0" applyAlignment="0" applyProtection="0"/>
    <xf numFmtId="0" fontId="4" fillId="0" borderId="0"/>
    <xf numFmtId="0" fontId="4" fillId="0" borderId="0"/>
    <xf numFmtId="0" fontId="1" fillId="0" borderId="0"/>
  </cellStyleXfs>
  <cellXfs count="143">
    <xf numFmtId="0" fontId="0" fillId="0" borderId="0" xfId="0"/>
    <xf numFmtId="0" fontId="2" fillId="0" borderId="0" xfId="0" applyFont="1"/>
    <xf numFmtId="0" fontId="3" fillId="0" borderId="0" xfId="0" applyFont="1"/>
    <xf numFmtId="0" fontId="21" fillId="0" borderId="0" xfId="0" applyFont="1"/>
    <xf numFmtId="0" fontId="22" fillId="2" borderId="0" xfId="43" applyFont="1" applyFill="1" applyAlignment="1">
      <alignment horizontal="center" vertical="center" wrapText="1"/>
    </xf>
    <xf numFmtId="0" fontId="23" fillId="2" borderId="0" xfId="43" applyFont="1" applyFill="1" applyAlignment="1">
      <alignment vertical="center" wrapText="1"/>
    </xf>
    <xf numFmtId="0" fontId="22" fillId="2" borderId="15" xfId="43" applyFont="1" applyFill="1" applyBorder="1" applyAlignment="1">
      <alignment horizontal="center" vertical="center" wrapText="1"/>
    </xf>
    <xf numFmtId="0" fontId="24" fillId="2" borderId="15" xfId="43" applyFont="1" applyFill="1" applyBorder="1" applyAlignment="1">
      <alignment horizontal="center" vertical="center" wrapText="1"/>
    </xf>
    <xf numFmtId="0" fontId="22" fillId="2" borderId="15" xfId="43" applyFont="1" applyFill="1" applyBorder="1" applyAlignment="1">
      <alignment horizontal="left" vertical="center" wrapText="1"/>
    </xf>
    <xf numFmtId="3" fontId="22" fillId="2" borderId="15" xfId="43" applyNumberFormat="1" applyFont="1" applyFill="1" applyBorder="1" applyAlignment="1">
      <alignment horizontal="right" vertical="center" wrapText="1"/>
    </xf>
    <xf numFmtId="3" fontId="22" fillId="2" borderId="15" xfId="43" applyNumberFormat="1" applyFont="1" applyFill="1" applyBorder="1" applyAlignment="1">
      <alignment horizontal="right" vertical="center"/>
    </xf>
    <xf numFmtId="0" fontId="22" fillId="2" borderId="15" xfId="0" applyFont="1" applyFill="1" applyBorder="1" applyAlignment="1">
      <alignment horizontal="center" vertical="center"/>
    </xf>
    <xf numFmtId="49" fontId="22" fillId="37" borderId="15" xfId="0" applyNumberFormat="1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vertical="center"/>
    </xf>
    <xf numFmtId="49" fontId="22" fillId="37" borderId="15" xfId="0" applyNumberFormat="1" applyFont="1" applyFill="1" applyBorder="1" applyAlignment="1">
      <alignment vertical="center" wrapText="1"/>
    </xf>
    <xf numFmtId="3" fontId="22" fillId="37" borderId="15" xfId="0" applyNumberFormat="1" applyFont="1" applyFill="1" applyBorder="1" applyAlignment="1">
      <alignment vertical="center"/>
    </xf>
    <xf numFmtId="0" fontId="22" fillId="0" borderId="15" xfId="44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15" xfId="44" applyFont="1" applyBorder="1" applyAlignment="1">
      <alignment horizontal="left" vertical="center" wrapText="1"/>
    </xf>
    <xf numFmtId="3" fontId="23" fillId="2" borderId="15" xfId="0" applyNumberFormat="1" applyFont="1" applyFill="1" applyBorder="1" applyAlignment="1">
      <alignment vertical="center"/>
    </xf>
    <xf numFmtId="0" fontId="23" fillId="2" borderId="15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5" xfId="44" applyFont="1" applyBorder="1" applyAlignment="1">
      <alignment horizontal="center" vertical="center" wrapText="1"/>
    </xf>
    <xf numFmtId="0" fontId="23" fillId="0" borderId="15" xfId="44" applyFont="1" applyBorder="1" applyAlignment="1">
      <alignment horizontal="left" vertical="center" wrapText="1"/>
    </xf>
    <xf numFmtId="3" fontId="23" fillId="37" borderId="15" xfId="0" applyNumberFormat="1" applyFont="1" applyFill="1" applyBorder="1" applyAlignment="1">
      <alignment vertical="center"/>
    </xf>
    <xf numFmtId="3" fontId="23" fillId="37" borderId="15" xfId="0" applyNumberFormat="1" applyFont="1" applyFill="1" applyBorder="1" applyAlignment="1">
      <alignment horizontal="right" vertical="center"/>
    </xf>
    <xf numFmtId="3" fontId="23" fillId="2" borderId="15" xfId="43" applyNumberFormat="1" applyFont="1" applyFill="1" applyBorder="1" applyAlignment="1">
      <alignment horizontal="right" vertical="center"/>
    </xf>
    <xf numFmtId="0" fontId="25" fillId="2" borderId="15" xfId="43" quotePrefix="1" applyFont="1" applyFill="1" applyBorder="1" applyAlignment="1">
      <alignment horizontal="center" vertical="center"/>
    </xf>
    <xf numFmtId="0" fontId="25" fillId="2" borderId="15" xfId="43" quotePrefix="1" applyFont="1" applyFill="1" applyBorder="1" applyAlignment="1">
      <alignment horizontal="left" vertical="center"/>
    </xf>
    <xf numFmtId="0" fontId="25" fillId="2" borderId="15" xfId="43" quotePrefix="1" applyFont="1" applyFill="1" applyBorder="1" applyAlignment="1">
      <alignment horizontal="right" vertical="center"/>
    </xf>
    <xf numFmtId="0" fontId="25" fillId="2" borderId="15" xfId="43" quotePrefix="1" applyFont="1" applyFill="1" applyBorder="1" applyAlignment="1">
      <alignment horizontal="left" vertical="center" wrapText="1"/>
    </xf>
    <xf numFmtId="3" fontId="25" fillId="2" borderId="15" xfId="43" quotePrefix="1" applyNumberFormat="1" applyFont="1" applyFill="1" applyBorder="1" applyAlignment="1">
      <alignment horizontal="right" vertical="center" wrapText="1"/>
    </xf>
    <xf numFmtId="0" fontId="22" fillId="2" borderId="15" xfId="0" applyFont="1" applyFill="1" applyBorder="1" applyAlignment="1">
      <alignment horizontal="left" vertical="center"/>
    </xf>
    <xf numFmtId="0" fontId="22" fillId="2" borderId="15" xfId="0" applyFont="1" applyFill="1" applyBorder="1"/>
    <xf numFmtId="0" fontId="22" fillId="2" borderId="15" xfId="0" applyFont="1" applyFill="1" applyBorder="1" applyAlignment="1">
      <alignment vertical="center" wrapText="1"/>
    </xf>
    <xf numFmtId="3" fontId="22" fillId="2" borderId="15" xfId="0" applyNumberFormat="1" applyFont="1" applyFill="1" applyBorder="1" applyAlignment="1">
      <alignment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5" xfId="0" applyFont="1" applyFill="1" applyBorder="1"/>
    <xf numFmtId="3" fontId="23" fillId="2" borderId="15" xfId="0" applyNumberFormat="1" applyFont="1" applyFill="1" applyBorder="1" applyAlignment="1">
      <alignment vertical="center" wrapText="1"/>
    </xf>
    <xf numFmtId="3" fontId="23" fillId="2" borderId="15" xfId="0" applyNumberFormat="1" applyFont="1" applyFill="1" applyBorder="1" applyAlignment="1">
      <alignment horizontal="right" vertical="center"/>
    </xf>
    <xf numFmtId="0" fontId="27" fillId="0" borderId="0" xfId="0" applyFont="1"/>
    <xf numFmtId="0" fontId="28" fillId="38" borderId="16" xfId="0" applyFont="1" applyFill="1" applyBorder="1" applyAlignment="1">
      <alignment horizontal="center" vertical="center" wrapText="1"/>
    </xf>
    <xf numFmtId="3" fontId="28" fillId="39" borderId="16" xfId="0" applyNumberFormat="1" applyFont="1" applyFill="1" applyBorder="1" applyAlignment="1">
      <alignment vertical="center" wrapText="1"/>
    </xf>
    <xf numFmtId="3" fontId="29" fillId="38" borderId="16" xfId="0" applyNumberFormat="1" applyFont="1" applyFill="1" applyBorder="1" applyAlignment="1">
      <alignment vertical="center" wrapText="1"/>
    </xf>
    <xf numFmtId="3" fontId="29" fillId="38" borderId="16" xfId="0" applyNumberFormat="1" applyFont="1" applyFill="1" applyBorder="1" applyAlignment="1">
      <alignment vertical="center"/>
    </xf>
    <xf numFmtId="164" fontId="28" fillId="39" borderId="16" xfId="0" applyNumberFormat="1" applyFont="1" applyFill="1" applyBorder="1" applyAlignment="1">
      <alignment horizontal="right" vertical="center"/>
    </xf>
    <xf numFmtId="164" fontId="30" fillId="39" borderId="17" xfId="0" applyNumberFormat="1" applyFont="1" applyFill="1" applyBorder="1" applyAlignment="1">
      <alignment horizontal="right" vertical="center"/>
    </xf>
    <xf numFmtId="0" fontId="29" fillId="2" borderId="0" xfId="0" applyFont="1" applyFill="1"/>
    <xf numFmtId="3" fontId="30" fillId="39" borderId="17" xfId="0" applyNumberFormat="1" applyFont="1" applyFill="1" applyBorder="1" applyAlignment="1">
      <alignment horizontal="right" vertical="center"/>
    </xf>
    <xf numFmtId="0" fontId="30" fillId="40" borderId="0" xfId="0" applyFont="1" applyFill="1" applyAlignment="1">
      <alignment vertical="center" wrapText="1"/>
    </xf>
    <xf numFmtId="0" fontId="30" fillId="40" borderId="0" xfId="0" applyFont="1" applyFill="1" applyAlignment="1">
      <alignment horizontal="right" vertical="center"/>
    </xf>
    <xf numFmtId="3" fontId="28" fillId="38" borderId="16" xfId="0" applyNumberFormat="1" applyFont="1" applyFill="1" applyBorder="1" applyAlignment="1">
      <alignment horizontal="right" vertical="center" wrapText="1"/>
    </xf>
    <xf numFmtId="3" fontId="28" fillId="38" borderId="21" xfId="0" applyNumberFormat="1" applyFont="1" applyFill="1" applyBorder="1" applyAlignment="1">
      <alignment horizontal="right" vertical="center" wrapText="1"/>
    </xf>
    <xf numFmtId="0" fontId="28" fillId="38" borderId="0" xfId="0" applyFont="1" applyFill="1" applyAlignment="1">
      <alignment vertical="center"/>
    </xf>
    <xf numFmtId="0" fontId="28" fillId="38" borderId="0" xfId="0" applyFont="1" applyFill="1" applyAlignment="1">
      <alignment vertical="center" wrapText="1"/>
    </xf>
    <xf numFmtId="0" fontId="29" fillId="38" borderId="0" xfId="0" applyFont="1" applyFill="1" applyAlignment="1">
      <alignment vertical="center" wrapText="1"/>
    </xf>
    <xf numFmtId="0" fontId="29" fillId="38" borderId="0" xfId="0" applyFont="1" applyFill="1" applyAlignment="1">
      <alignment horizontal="center" vertical="center" wrapText="1"/>
    </xf>
    <xf numFmtId="0" fontId="29" fillId="38" borderId="0" xfId="0" applyFont="1" applyFill="1" applyAlignment="1">
      <alignment vertical="center"/>
    </xf>
    <xf numFmtId="3" fontId="28" fillId="38" borderId="15" xfId="0" applyNumberFormat="1" applyFont="1" applyFill="1" applyBorder="1" applyAlignment="1">
      <alignment horizontal="right" vertical="center"/>
    </xf>
    <xf numFmtId="0" fontId="31" fillId="0" borderId="0" xfId="0" applyFont="1"/>
    <xf numFmtId="3" fontId="28" fillId="38" borderId="16" xfId="0" applyNumberFormat="1" applyFont="1" applyFill="1" applyBorder="1" applyAlignment="1">
      <alignment horizontal="center" vertical="center"/>
    </xf>
    <xf numFmtId="0" fontId="28" fillId="38" borderId="16" xfId="0" applyFont="1" applyFill="1" applyBorder="1" applyAlignment="1">
      <alignment horizontal="center" vertical="center"/>
    </xf>
    <xf numFmtId="0" fontId="28" fillId="38" borderId="21" xfId="0" applyFont="1" applyFill="1" applyBorder="1" applyAlignment="1">
      <alignment horizontal="center" vertical="center"/>
    </xf>
    <xf numFmtId="3" fontId="28" fillId="38" borderId="21" xfId="0" applyNumberFormat="1" applyFont="1" applyFill="1" applyBorder="1" applyAlignment="1">
      <alignment horizontal="center" vertical="center"/>
    </xf>
    <xf numFmtId="3" fontId="30" fillId="39" borderId="17" xfId="0" applyNumberFormat="1" applyFont="1" applyFill="1" applyBorder="1" applyAlignment="1">
      <alignment horizontal="center" vertical="center"/>
    </xf>
    <xf numFmtId="0" fontId="32" fillId="5" borderId="5" xfId="0" applyFont="1" applyFill="1" applyBorder="1" applyAlignment="1">
      <alignment horizontal="left" wrapText="1" indent="1"/>
    </xf>
    <xf numFmtId="4" fontId="32" fillId="5" borderId="5" xfId="0" applyNumberFormat="1" applyFont="1" applyFill="1" applyBorder="1" applyAlignment="1">
      <alignment horizontal="right" wrapText="1" indent="1"/>
    </xf>
    <xf numFmtId="0" fontId="32" fillId="5" borderId="5" xfId="0" applyFont="1" applyFill="1" applyBorder="1" applyAlignment="1">
      <alignment horizontal="right" wrapText="1" indent="1"/>
    </xf>
    <xf numFmtId="0" fontId="33" fillId="5" borderId="5" xfId="0" applyFont="1" applyFill="1" applyBorder="1" applyAlignment="1">
      <alignment horizontal="left" wrapText="1" indent="1"/>
    </xf>
    <xf numFmtId="165" fontId="32" fillId="5" borderId="5" xfId="0" applyNumberFormat="1" applyFont="1" applyFill="1" applyBorder="1" applyAlignment="1">
      <alignment horizontal="right" wrapText="1" indent="1"/>
    </xf>
    <xf numFmtId="2" fontId="32" fillId="5" borderId="5" xfId="0" applyNumberFormat="1" applyFont="1" applyFill="1" applyBorder="1" applyAlignment="1">
      <alignment horizontal="right" wrapText="1" indent="1"/>
    </xf>
    <xf numFmtId="0" fontId="33" fillId="41" borderId="5" xfId="0" applyFont="1" applyFill="1" applyBorder="1" applyAlignment="1">
      <alignment horizontal="left" wrapText="1" indent="1"/>
    </xf>
    <xf numFmtId="4" fontId="33" fillId="41" borderId="5" xfId="0" applyNumberFormat="1" applyFont="1" applyFill="1" applyBorder="1" applyAlignment="1">
      <alignment horizontal="right" wrapText="1" indent="1"/>
    </xf>
    <xf numFmtId="0" fontId="33" fillId="0" borderId="4" xfId="0" applyFont="1" applyBorder="1" applyAlignment="1">
      <alignment horizontal="center" vertical="center" wrapText="1" indent="1"/>
    </xf>
    <xf numFmtId="0" fontId="34" fillId="0" borderId="0" xfId="0" applyFont="1"/>
    <xf numFmtId="0" fontId="33" fillId="41" borderId="5" xfId="0" applyFont="1" applyFill="1" applyBorder="1" applyAlignment="1">
      <alignment horizontal="right" wrapText="1" indent="1"/>
    </xf>
    <xf numFmtId="0" fontId="35" fillId="0" borderId="0" xfId="0" applyFont="1"/>
    <xf numFmtId="0" fontId="33" fillId="42" borderId="5" xfId="0" applyFont="1" applyFill="1" applyBorder="1" applyAlignment="1">
      <alignment horizontal="left" wrapText="1" indent="1"/>
    </xf>
    <xf numFmtId="4" fontId="33" fillId="42" borderId="5" xfId="0" applyNumberFormat="1" applyFont="1" applyFill="1" applyBorder="1" applyAlignment="1">
      <alignment horizontal="right" wrapText="1" indent="1"/>
    </xf>
    <xf numFmtId="4" fontId="33" fillId="5" borderId="5" xfId="0" applyNumberFormat="1" applyFont="1" applyFill="1" applyBorder="1" applyAlignment="1">
      <alignment horizontal="right" wrapText="1" indent="1"/>
    </xf>
    <xf numFmtId="0" fontId="33" fillId="5" borderId="5" xfId="0" applyFont="1" applyFill="1" applyBorder="1" applyAlignment="1">
      <alignment horizontal="left" wrapText="1" indent="2"/>
    </xf>
    <xf numFmtId="0" fontId="33" fillId="5" borderId="5" xfId="0" applyFont="1" applyFill="1" applyBorder="1" applyAlignment="1">
      <alignment horizontal="right" wrapText="1" indent="1"/>
    </xf>
    <xf numFmtId="0" fontId="33" fillId="42" borderId="5" xfId="0" applyFont="1" applyFill="1" applyBorder="1" applyAlignment="1">
      <alignment horizontal="right" wrapText="1" indent="1"/>
    </xf>
    <xf numFmtId="0" fontId="22" fillId="43" borderId="5" xfId="0" applyFont="1" applyFill="1" applyBorder="1" applyAlignment="1">
      <alignment horizontal="left" wrapText="1" indent="1"/>
    </xf>
    <xf numFmtId="4" fontId="22" fillId="43" borderId="5" xfId="0" applyNumberFormat="1" applyFont="1" applyFill="1" applyBorder="1" applyAlignment="1">
      <alignment horizontal="right" wrapText="1" indent="1"/>
    </xf>
    <xf numFmtId="2" fontId="33" fillId="5" borderId="5" xfId="0" applyNumberFormat="1" applyFont="1" applyFill="1" applyBorder="1" applyAlignment="1">
      <alignment horizontal="right" wrapText="1" indent="1"/>
    </xf>
    <xf numFmtId="0" fontId="38" fillId="5" borderId="5" xfId="0" applyFont="1" applyFill="1" applyBorder="1" applyAlignment="1">
      <alignment horizontal="right" wrapText="1" indent="1"/>
    </xf>
    <xf numFmtId="0" fontId="38" fillId="5" borderId="5" xfId="0" applyFont="1" applyFill="1" applyBorder="1" applyAlignment="1">
      <alignment horizontal="left" wrapText="1" indent="1"/>
    </xf>
    <xf numFmtId="0" fontId="33" fillId="2" borderId="5" xfId="0" applyFont="1" applyFill="1" applyBorder="1" applyAlignment="1">
      <alignment horizontal="left" wrapText="1" indent="1"/>
    </xf>
    <xf numFmtId="4" fontId="33" fillId="2" borderId="5" xfId="0" applyNumberFormat="1" applyFont="1" applyFill="1" applyBorder="1" applyAlignment="1">
      <alignment horizontal="right" wrapText="1" indent="1"/>
    </xf>
    <xf numFmtId="0" fontId="37" fillId="2" borderId="5" xfId="0" applyFont="1" applyFill="1" applyBorder="1" applyAlignment="1">
      <alignment horizontal="left" wrapText="1" indent="1"/>
    </xf>
    <xf numFmtId="0" fontId="33" fillId="2" borderId="5" xfId="0" applyFont="1" applyFill="1" applyBorder="1" applyAlignment="1">
      <alignment horizontal="right" wrapText="1" indent="1"/>
    </xf>
    <xf numFmtId="0" fontId="38" fillId="2" borderId="5" xfId="0" applyFont="1" applyFill="1" applyBorder="1" applyAlignment="1">
      <alignment horizontal="left" wrapText="1" indent="1"/>
    </xf>
    <xf numFmtId="0" fontId="32" fillId="42" borderId="5" xfId="0" applyFont="1" applyFill="1" applyBorder="1" applyAlignment="1">
      <alignment horizontal="right" wrapText="1" indent="1"/>
    </xf>
    <xf numFmtId="0" fontId="32" fillId="2" borderId="5" xfId="0" applyFont="1" applyFill="1" applyBorder="1" applyAlignment="1">
      <alignment horizontal="left" wrapText="1" indent="1"/>
    </xf>
    <xf numFmtId="0" fontId="37" fillId="2" borderId="5" xfId="0" applyFont="1" applyFill="1" applyBorder="1" applyAlignment="1">
      <alignment horizontal="right" wrapText="1" indent="1"/>
    </xf>
    <xf numFmtId="0" fontId="38" fillId="2" borderId="5" xfId="0" applyFont="1" applyFill="1" applyBorder="1" applyAlignment="1">
      <alignment horizontal="right" wrapText="1" indent="1"/>
    </xf>
    <xf numFmtId="0" fontId="32" fillId="2" borderId="5" xfId="0" applyFont="1" applyFill="1" applyBorder="1" applyAlignment="1">
      <alignment horizontal="right" wrapText="1" indent="1"/>
    </xf>
    <xf numFmtId="0" fontId="33" fillId="43" borderId="5" xfId="0" applyFont="1" applyFill="1" applyBorder="1" applyAlignment="1">
      <alignment horizontal="left" wrapText="1" indent="1"/>
    </xf>
    <xf numFmtId="4" fontId="33" fillId="43" borderId="5" xfId="0" applyNumberFormat="1" applyFont="1" applyFill="1" applyBorder="1" applyAlignment="1">
      <alignment horizontal="right" wrapText="1" indent="1"/>
    </xf>
    <xf numFmtId="0" fontId="33" fillId="43" borderId="5" xfId="0" applyFont="1" applyFill="1" applyBorder="1" applyAlignment="1">
      <alignment horizontal="right" wrapText="1" indent="1"/>
    </xf>
    <xf numFmtId="2" fontId="33" fillId="2" borderId="5" xfId="0" applyNumberFormat="1" applyFont="1" applyFill="1" applyBorder="1" applyAlignment="1">
      <alignment horizontal="right" wrapText="1" indent="1"/>
    </xf>
    <xf numFmtId="0" fontId="22" fillId="43" borderId="5" xfId="0" applyFont="1" applyFill="1" applyBorder="1" applyAlignment="1">
      <alignment horizontal="right" wrapText="1" indent="1"/>
    </xf>
    <xf numFmtId="0" fontId="36" fillId="2" borderId="4" xfId="0" applyFont="1" applyFill="1" applyBorder="1" applyAlignment="1">
      <alignment horizontal="center" vertical="center" wrapText="1" indent="1"/>
    </xf>
    <xf numFmtId="4" fontId="32" fillId="2" borderId="5" xfId="0" applyNumberFormat="1" applyFont="1" applyFill="1" applyBorder="1" applyAlignment="1">
      <alignment horizontal="right" wrapText="1" indent="1"/>
    </xf>
    <xf numFmtId="0" fontId="32" fillId="44" borderId="5" xfId="0" applyFont="1" applyFill="1" applyBorder="1" applyAlignment="1">
      <alignment horizontal="left" wrapText="1" indent="1"/>
    </xf>
    <xf numFmtId="4" fontId="32" fillId="44" borderId="5" xfId="0" applyNumberFormat="1" applyFont="1" applyFill="1" applyBorder="1" applyAlignment="1">
      <alignment horizontal="right" wrapText="1" indent="1"/>
    </xf>
    <xf numFmtId="0" fontId="33" fillId="44" borderId="5" xfId="0" applyFont="1" applyFill="1" applyBorder="1" applyAlignment="1">
      <alignment horizontal="left" wrapText="1" indent="1"/>
    </xf>
    <xf numFmtId="4" fontId="33" fillId="44" borderId="5" xfId="0" applyNumberFormat="1" applyFont="1" applyFill="1" applyBorder="1" applyAlignment="1">
      <alignment horizontal="right" wrapText="1" indent="1"/>
    </xf>
    <xf numFmtId="0" fontId="33" fillId="44" borderId="5" xfId="0" applyFont="1" applyFill="1" applyBorder="1" applyAlignment="1">
      <alignment horizontal="right" wrapText="1" indent="1"/>
    </xf>
    <xf numFmtId="0" fontId="33" fillId="45" borderId="5" xfId="0" applyFont="1" applyFill="1" applyBorder="1" applyAlignment="1">
      <alignment horizontal="left" wrapText="1" indent="1"/>
    </xf>
    <xf numFmtId="4" fontId="33" fillId="45" borderId="5" xfId="0" applyNumberFormat="1" applyFont="1" applyFill="1" applyBorder="1" applyAlignment="1">
      <alignment horizontal="right" wrapText="1" indent="1"/>
    </xf>
    <xf numFmtId="0" fontId="33" fillId="45" borderId="5" xfId="0" applyFont="1" applyFill="1" applyBorder="1" applyAlignment="1">
      <alignment horizontal="right" wrapText="1" indent="1"/>
    </xf>
    <xf numFmtId="2" fontId="33" fillId="45" borderId="5" xfId="0" applyNumberFormat="1" applyFont="1" applyFill="1" applyBorder="1" applyAlignment="1">
      <alignment horizontal="right" wrapText="1" indent="1"/>
    </xf>
    <xf numFmtId="0" fontId="38" fillId="44" borderId="5" xfId="0" applyFont="1" applyFill="1" applyBorder="1" applyAlignment="1">
      <alignment horizontal="right" wrapText="1" indent="1"/>
    </xf>
    <xf numFmtId="0" fontId="38" fillId="44" borderId="5" xfId="0" applyFont="1" applyFill="1" applyBorder="1" applyAlignment="1">
      <alignment horizontal="left" wrapText="1" indent="1"/>
    </xf>
    <xf numFmtId="0" fontId="38" fillId="45" borderId="5" xfId="0" applyFont="1" applyFill="1" applyBorder="1" applyAlignment="1">
      <alignment horizontal="right" wrapText="1" indent="1"/>
    </xf>
    <xf numFmtId="0" fontId="38" fillId="45" borderId="5" xfId="0" applyFont="1" applyFill="1" applyBorder="1" applyAlignment="1">
      <alignment horizontal="left" wrapText="1" indent="1"/>
    </xf>
    <xf numFmtId="0" fontId="29" fillId="38" borderId="16" xfId="0" applyFont="1" applyFill="1" applyBorder="1" applyAlignment="1">
      <alignment vertical="center"/>
    </xf>
    <xf numFmtId="0" fontId="28" fillId="39" borderId="16" xfId="0" applyFont="1" applyFill="1" applyBorder="1" applyAlignment="1">
      <alignment vertical="center"/>
    </xf>
    <xf numFmtId="0" fontId="29" fillId="38" borderId="16" xfId="0" applyFont="1" applyFill="1" applyBorder="1" applyAlignment="1">
      <alignment vertical="center" wrapText="1"/>
    </xf>
    <xf numFmtId="0" fontId="30" fillId="39" borderId="17" xfId="0" applyFont="1" applyFill="1" applyBorder="1" applyAlignment="1">
      <alignment vertical="center" wrapText="1"/>
    </xf>
    <xf numFmtId="0" fontId="28" fillId="38" borderId="18" xfId="0" applyFont="1" applyFill="1" applyBorder="1" applyAlignment="1">
      <alignment horizontal="center" vertical="center" wrapText="1"/>
    </xf>
    <xf numFmtId="0" fontId="28" fillId="38" borderId="19" xfId="0" applyFont="1" applyFill="1" applyBorder="1" applyAlignment="1">
      <alignment horizontal="center" vertical="center" wrapText="1"/>
    </xf>
    <xf numFmtId="0" fontId="28" fillId="38" borderId="0" xfId="0" applyFont="1" applyFill="1" applyAlignment="1">
      <alignment horizontal="center" vertical="center" wrapText="1"/>
    </xf>
    <xf numFmtId="0" fontId="28" fillId="2" borderId="0" xfId="42" applyFont="1" applyFill="1" applyAlignment="1">
      <alignment horizontal="center" vertical="center" wrapText="1"/>
    </xf>
    <xf numFmtId="0" fontId="28" fillId="38" borderId="16" xfId="0" applyFont="1" applyFill="1" applyBorder="1" applyAlignment="1">
      <alignment horizontal="center" vertical="center" wrapText="1"/>
    </xf>
    <xf numFmtId="0" fontId="28" fillId="39" borderId="16" xfId="0" applyFont="1" applyFill="1" applyBorder="1" applyAlignment="1">
      <alignment vertical="center" wrapText="1"/>
    </xf>
    <xf numFmtId="0" fontId="28" fillId="4" borderId="1" xfId="42" applyFont="1" applyFill="1" applyBorder="1" applyAlignment="1">
      <alignment horizontal="left" vertical="center" wrapText="1"/>
    </xf>
    <xf numFmtId="0" fontId="28" fillId="4" borderId="2" xfId="42" applyFont="1" applyFill="1" applyBorder="1" applyAlignment="1">
      <alignment horizontal="left" vertical="center" wrapText="1"/>
    </xf>
    <xf numFmtId="0" fontId="28" fillId="4" borderId="3" xfId="42" applyFont="1" applyFill="1" applyBorder="1" applyAlignment="1">
      <alignment horizontal="left" vertical="center" wrapText="1"/>
    </xf>
    <xf numFmtId="0" fontId="28" fillId="3" borderId="1" xfId="42" applyFont="1" applyFill="1" applyBorder="1" applyAlignment="1">
      <alignment horizontal="left" vertical="center" wrapText="1"/>
    </xf>
    <xf numFmtId="0" fontId="28" fillId="3" borderId="2" xfId="42" applyFont="1" applyFill="1" applyBorder="1" applyAlignment="1">
      <alignment horizontal="left" vertical="center" wrapText="1"/>
    </xf>
    <xf numFmtId="0" fontId="28" fillId="3" borderId="3" xfId="42" applyFont="1" applyFill="1" applyBorder="1" applyAlignment="1">
      <alignment horizontal="left" vertical="center" wrapText="1"/>
    </xf>
    <xf numFmtId="0" fontId="28" fillId="38" borderId="15" xfId="0" applyFont="1" applyFill="1" applyBorder="1" applyAlignment="1">
      <alignment vertical="center" wrapText="1"/>
    </xf>
    <xf numFmtId="0" fontId="29" fillId="38" borderId="20" xfId="0" applyFont="1" applyFill="1" applyBorder="1" applyAlignment="1">
      <alignment vertical="center" wrapText="1"/>
    </xf>
    <xf numFmtId="0" fontId="30" fillId="39" borderId="22" xfId="0" applyFont="1" applyFill="1" applyBorder="1" applyAlignment="1">
      <alignment vertical="center" wrapText="1"/>
    </xf>
    <xf numFmtId="0" fontId="26" fillId="2" borderId="0" xfId="42" applyFont="1" applyFill="1" applyAlignment="1">
      <alignment horizontal="center" vertical="center" wrapText="1"/>
    </xf>
    <xf numFmtId="0" fontId="22" fillId="2" borderId="0" xfId="43" applyFont="1" applyFill="1" applyAlignment="1">
      <alignment horizontal="center" vertical="center" wrapText="1"/>
    </xf>
    <xf numFmtId="0" fontId="23" fillId="2" borderId="0" xfId="43" applyFont="1" applyFill="1" applyAlignment="1">
      <alignment vertical="center" wrapText="1"/>
    </xf>
    <xf numFmtId="0" fontId="23" fillId="2" borderId="0" xfId="43" applyFont="1" applyFill="1" applyAlignment="1">
      <alignment wrapText="1"/>
    </xf>
    <xf numFmtId="0" fontId="24" fillId="2" borderId="15" xfId="43" applyFont="1" applyFill="1" applyBorder="1" applyAlignment="1">
      <alignment horizontal="center" vertical="center" wrapText="1"/>
    </xf>
  </cellXfs>
  <cellStyles count="45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2" xr:uid="{00000000-0005-0000-0000-000024000000}"/>
    <cellStyle name="Normalno 3 3" xfId="43" xr:uid="{00000000-0005-0000-0000-000025000000}"/>
    <cellStyle name="Obično_List9" xfId="44" xr:uid="{00000000-0005-0000-0000-000026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topLeftCell="A13" workbookViewId="0">
      <selection activeCell="E31" sqref="E31"/>
    </sheetView>
  </sheetViews>
  <sheetFormatPr defaultRowHeight="15" x14ac:dyDescent="0.25"/>
  <cols>
    <col min="5" max="5" width="18.7109375" customWidth="1"/>
    <col min="6" max="6" width="27.28515625" customWidth="1"/>
    <col min="7" max="7" width="21.85546875" customWidth="1"/>
    <col min="8" max="8" width="20.85546875" customWidth="1"/>
    <col min="9" max="9" width="11.5703125" customWidth="1"/>
  </cols>
  <sheetData>
    <row r="1" spans="1:10" ht="15.75" x14ac:dyDescent="0.25">
      <c r="A1" s="41" t="s">
        <v>0</v>
      </c>
      <c r="B1" s="41"/>
      <c r="C1" s="41"/>
      <c r="D1" s="41"/>
      <c r="E1" s="41"/>
      <c r="F1" s="41"/>
      <c r="G1" s="41"/>
      <c r="H1" s="41"/>
      <c r="I1" s="1"/>
      <c r="J1" s="1"/>
    </row>
    <row r="2" spans="1:10" ht="15.75" x14ac:dyDescent="0.25">
      <c r="A2" s="41" t="s">
        <v>188</v>
      </c>
      <c r="B2" s="41"/>
      <c r="C2" s="41"/>
      <c r="D2" s="41"/>
      <c r="E2" s="41"/>
      <c r="F2" s="41"/>
      <c r="G2" s="41"/>
      <c r="H2" s="41"/>
      <c r="I2" s="1"/>
      <c r="J2" s="1"/>
    </row>
    <row r="3" spans="1:10" x14ac:dyDescent="0.25">
      <c r="A3" s="2"/>
      <c r="B3" s="2"/>
      <c r="C3" s="2"/>
      <c r="D3" s="2"/>
      <c r="E3" s="2"/>
      <c r="F3" s="2"/>
      <c r="G3" s="2"/>
      <c r="H3" s="2"/>
    </row>
    <row r="4" spans="1:10" x14ac:dyDescent="0.25">
      <c r="A4" s="126" t="s">
        <v>189</v>
      </c>
      <c r="B4" s="126"/>
      <c r="C4" s="126"/>
      <c r="D4" s="126"/>
      <c r="E4" s="126"/>
      <c r="F4" s="126"/>
      <c r="G4" s="126"/>
      <c r="H4" s="126"/>
    </row>
    <row r="5" spans="1:10" x14ac:dyDescent="0.25">
      <c r="A5" s="125" t="s">
        <v>140</v>
      </c>
      <c r="B5" s="125"/>
      <c r="C5" s="125"/>
      <c r="D5" s="125"/>
      <c r="E5" s="125"/>
      <c r="F5" s="125"/>
      <c r="G5" s="125"/>
      <c r="H5" s="125"/>
    </row>
    <row r="6" spans="1:10" ht="30" x14ac:dyDescent="0.25">
      <c r="A6" s="127" t="s">
        <v>141</v>
      </c>
      <c r="B6" s="127"/>
      <c r="C6" s="127"/>
      <c r="D6" s="127"/>
      <c r="E6" s="127"/>
      <c r="F6" s="42" t="s">
        <v>121</v>
      </c>
      <c r="G6" s="42" t="s">
        <v>122</v>
      </c>
      <c r="H6" s="42" t="s">
        <v>123</v>
      </c>
    </row>
    <row r="7" spans="1:10" x14ac:dyDescent="0.25">
      <c r="A7" s="128" t="s">
        <v>2</v>
      </c>
      <c r="B7" s="128"/>
      <c r="C7" s="128"/>
      <c r="D7" s="128"/>
      <c r="E7" s="128"/>
      <c r="F7" s="43">
        <v>2282017.9</v>
      </c>
      <c r="G7" s="43">
        <f>SUM(G8+G9)</f>
        <v>15655036</v>
      </c>
      <c r="H7" s="43">
        <f>SUM(H8+H9)</f>
        <v>7032028.9000000004</v>
      </c>
    </row>
    <row r="8" spans="1:10" x14ac:dyDescent="0.25">
      <c r="A8" s="121" t="s">
        <v>3</v>
      </c>
      <c r="B8" s="121"/>
      <c r="C8" s="121"/>
      <c r="D8" s="121"/>
      <c r="E8" s="121"/>
      <c r="F8" s="44">
        <v>2281577.64</v>
      </c>
      <c r="G8" s="44">
        <v>15639636</v>
      </c>
      <c r="H8" s="44">
        <v>7029582.9000000004</v>
      </c>
    </row>
    <row r="9" spans="1:10" x14ac:dyDescent="0.25">
      <c r="A9" s="119" t="s">
        <v>4</v>
      </c>
      <c r="B9" s="119"/>
      <c r="C9" s="119"/>
      <c r="D9" s="119"/>
      <c r="E9" s="119"/>
      <c r="F9" s="45">
        <v>440.26</v>
      </c>
      <c r="G9" s="45">
        <v>15400</v>
      </c>
      <c r="H9" s="45">
        <v>2446</v>
      </c>
    </row>
    <row r="10" spans="1:10" x14ac:dyDescent="0.25">
      <c r="A10" s="120" t="s">
        <v>5</v>
      </c>
      <c r="B10" s="120"/>
      <c r="C10" s="120"/>
      <c r="D10" s="120"/>
      <c r="E10" s="120"/>
      <c r="F10" s="46">
        <f>SUM(F11+F12)</f>
        <v>2365791.25</v>
      </c>
      <c r="G10" s="46">
        <f>SUM(G11+G12)</f>
        <v>15655036</v>
      </c>
      <c r="H10" s="46">
        <f>SUM(H11+H12)</f>
        <v>6501891</v>
      </c>
    </row>
    <row r="11" spans="1:10" x14ac:dyDescent="0.25">
      <c r="A11" s="121" t="s">
        <v>6</v>
      </c>
      <c r="B11" s="121"/>
      <c r="C11" s="121"/>
      <c r="D11" s="121"/>
      <c r="E11" s="121"/>
      <c r="F11" s="44">
        <v>2261142.17</v>
      </c>
      <c r="G11" s="44">
        <v>14823603</v>
      </c>
      <c r="H11" s="44">
        <v>6441195</v>
      </c>
    </row>
    <row r="12" spans="1:10" x14ac:dyDescent="0.25">
      <c r="A12" s="119" t="s">
        <v>142</v>
      </c>
      <c r="B12" s="119"/>
      <c r="C12" s="119"/>
      <c r="D12" s="119"/>
      <c r="E12" s="119"/>
      <c r="F12" s="45">
        <v>104649.08</v>
      </c>
      <c r="G12" s="45">
        <v>831433</v>
      </c>
      <c r="H12" s="45">
        <v>60696</v>
      </c>
    </row>
    <row r="13" spans="1:10" ht="18.75" customHeight="1" x14ac:dyDescent="0.25">
      <c r="A13" s="122" t="s">
        <v>7</v>
      </c>
      <c r="B13" s="122"/>
      <c r="C13" s="122"/>
      <c r="D13" s="122"/>
      <c r="E13" s="122"/>
      <c r="F13" s="47">
        <f>SUM(F7-F10)</f>
        <v>-83773.350000000093</v>
      </c>
      <c r="G13" s="47">
        <f>SUM(G7-G10)</f>
        <v>0</v>
      </c>
      <c r="H13" s="47">
        <f>SUM(H7-H10)</f>
        <v>530137.90000000037</v>
      </c>
    </row>
    <row r="14" spans="1:10" x14ac:dyDescent="0.25">
      <c r="A14" s="48"/>
      <c r="B14" s="48"/>
      <c r="C14" s="48"/>
      <c r="D14" s="48"/>
      <c r="E14" s="48"/>
      <c r="F14" s="48"/>
      <c r="G14" s="48"/>
      <c r="H14" s="48"/>
    </row>
    <row r="15" spans="1:10" x14ac:dyDescent="0.25">
      <c r="A15" s="125" t="s">
        <v>8</v>
      </c>
      <c r="B15" s="125"/>
      <c r="C15" s="125"/>
      <c r="D15" s="125"/>
      <c r="E15" s="125"/>
      <c r="F15" s="125"/>
      <c r="G15" s="125"/>
      <c r="H15" s="125"/>
    </row>
    <row r="16" spans="1:10" ht="30" x14ac:dyDescent="0.25">
      <c r="A16" s="123" t="s">
        <v>143</v>
      </c>
      <c r="B16" s="124"/>
      <c r="C16" s="124"/>
      <c r="D16" s="124"/>
      <c r="E16" s="124"/>
      <c r="F16" s="42" t="s">
        <v>121</v>
      </c>
      <c r="G16" s="42" t="s">
        <v>122</v>
      </c>
      <c r="H16" s="42" t="s">
        <v>123</v>
      </c>
    </row>
    <row r="17" spans="1:8" x14ac:dyDescent="0.25">
      <c r="A17" s="136" t="s">
        <v>9</v>
      </c>
      <c r="B17" s="121"/>
      <c r="C17" s="121"/>
      <c r="D17" s="121"/>
      <c r="E17" s="121"/>
      <c r="F17" s="61">
        <v>0</v>
      </c>
      <c r="G17" s="62">
        <v>0</v>
      </c>
      <c r="H17" s="63">
        <v>0</v>
      </c>
    </row>
    <row r="18" spans="1:8" x14ac:dyDescent="0.25">
      <c r="A18" s="136" t="s">
        <v>10</v>
      </c>
      <c r="B18" s="121"/>
      <c r="C18" s="121"/>
      <c r="D18" s="121"/>
      <c r="E18" s="121"/>
      <c r="F18" s="62">
        <v>0</v>
      </c>
      <c r="G18" s="61">
        <v>0</v>
      </c>
      <c r="H18" s="64">
        <v>0</v>
      </c>
    </row>
    <row r="19" spans="1:8" x14ac:dyDescent="0.25">
      <c r="A19" s="137" t="s">
        <v>11</v>
      </c>
      <c r="B19" s="122"/>
      <c r="C19" s="122"/>
      <c r="D19" s="122"/>
      <c r="E19" s="122"/>
      <c r="F19" s="65">
        <f>SUM(F17-F18)</f>
        <v>0</v>
      </c>
      <c r="G19" s="65">
        <f t="shared" ref="G19:H19" si="0">SUM(G17-G18)</f>
        <v>0</v>
      </c>
      <c r="H19" s="65">
        <f t="shared" si="0"/>
        <v>0</v>
      </c>
    </row>
    <row r="20" spans="1:8" x14ac:dyDescent="0.25">
      <c r="A20" s="50"/>
      <c r="B20" s="50"/>
      <c r="C20" s="50"/>
      <c r="D20" s="50"/>
      <c r="E20" s="50"/>
      <c r="F20" s="51"/>
      <c r="G20" s="51"/>
      <c r="H20" s="51"/>
    </row>
    <row r="21" spans="1:8" x14ac:dyDescent="0.25">
      <c r="A21" s="125" t="s">
        <v>12</v>
      </c>
      <c r="B21" s="125"/>
      <c r="C21" s="125"/>
      <c r="D21" s="125"/>
      <c r="E21" s="125"/>
      <c r="F21" s="125"/>
      <c r="G21" s="125"/>
      <c r="H21" s="125"/>
    </row>
    <row r="22" spans="1:8" ht="30" x14ac:dyDescent="0.25">
      <c r="A22" s="123" t="s">
        <v>144</v>
      </c>
      <c r="B22" s="124"/>
      <c r="C22" s="124"/>
      <c r="D22" s="124"/>
      <c r="E22" s="124"/>
      <c r="F22" s="42" t="s">
        <v>121</v>
      </c>
      <c r="G22" s="42" t="s">
        <v>122</v>
      </c>
      <c r="H22" s="42" t="s">
        <v>123</v>
      </c>
    </row>
    <row r="23" spans="1:8" x14ac:dyDescent="0.25">
      <c r="A23" s="129" t="s">
        <v>145</v>
      </c>
      <c r="B23" s="130"/>
      <c r="C23" s="130"/>
      <c r="D23" s="130"/>
      <c r="E23" s="131"/>
      <c r="F23" s="52"/>
      <c r="G23" s="52">
        <v>0</v>
      </c>
      <c r="H23" s="53"/>
    </row>
    <row r="24" spans="1:8" ht="29.25" customHeight="1" x14ac:dyDescent="0.25">
      <c r="A24" s="132" t="s">
        <v>13</v>
      </c>
      <c r="B24" s="133"/>
      <c r="C24" s="133"/>
      <c r="D24" s="133"/>
      <c r="E24" s="134"/>
      <c r="F24" s="49">
        <v>-83773</v>
      </c>
      <c r="G24" s="49">
        <v>0</v>
      </c>
      <c r="H24" s="49"/>
    </row>
    <row r="25" spans="1:8" x14ac:dyDescent="0.25">
      <c r="A25" s="54"/>
      <c r="B25" s="55"/>
      <c r="C25" s="56"/>
      <c r="D25" s="57"/>
      <c r="E25" s="55"/>
      <c r="F25" s="58"/>
      <c r="G25" s="58"/>
      <c r="H25" s="58"/>
    </row>
    <row r="26" spans="1:8" x14ac:dyDescent="0.25">
      <c r="A26" s="135" t="s">
        <v>146</v>
      </c>
      <c r="B26" s="135"/>
      <c r="C26" s="135"/>
      <c r="D26" s="135"/>
      <c r="E26" s="135"/>
      <c r="F26" s="59">
        <v>-83773</v>
      </c>
      <c r="G26" s="59">
        <v>0</v>
      </c>
      <c r="H26" s="59">
        <v>530138</v>
      </c>
    </row>
    <row r="27" spans="1:8" x14ac:dyDescent="0.25">
      <c r="A27" s="77"/>
      <c r="B27" s="77"/>
      <c r="C27" s="77"/>
      <c r="D27" s="77"/>
      <c r="E27" s="77"/>
      <c r="F27" s="77"/>
      <c r="G27" s="77"/>
      <c r="H27" s="77"/>
    </row>
    <row r="29" spans="1:8" x14ac:dyDescent="0.25">
      <c r="G29" t="s">
        <v>187</v>
      </c>
    </row>
    <row r="30" spans="1:8" x14ac:dyDescent="0.25">
      <c r="G30" t="s">
        <v>219</v>
      </c>
    </row>
  </sheetData>
  <mergeCells count="20">
    <mergeCell ref="A23:E23"/>
    <mergeCell ref="A24:E24"/>
    <mergeCell ref="A26:E26"/>
    <mergeCell ref="A16:E16"/>
    <mergeCell ref="A17:E17"/>
    <mergeCell ref="A18:E18"/>
    <mergeCell ref="A19:E19"/>
    <mergeCell ref="A21:H21"/>
    <mergeCell ref="A4:H4"/>
    <mergeCell ref="A5:H5"/>
    <mergeCell ref="A6:E6"/>
    <mergeCell ref="A7:E7"/>
    <mergeCell ref="A8:E8"/>
    <mergeCell ref="A9:E9"/>
    <mergeCell ref="A10:E10"/>
    <mergeCell ref="A11:E11"/>
    <mergeCell ref="A13:E13"/>
    <mergeCell ref="A22:E22"/>
    <mergeCell ref="A12:E12"/>
    <mergeCell ref="A15:H15"/>
  </mergeCells>
  <pageMargins left="0.7" right="0.7" top="0.75" bottom="0.75" header="0.3" footer="0.3"/>
  <pageSetup paperSize="9" scale="9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9"/>
  <sheetViews>
    <sheetView topLeftCell="A103" workbookViewId="0">
      <selection activeCell="A7" sqref="A7"/>
    </sheetView>
  </sheetViews>
  <sheetFormatPr defaultRowHeight="15" x14ac:dyDescent="0.25"/>
  <cols>
    <col min="1" max="1" width="29.42578125" customWidth="1"/>
    <col min="2" max="2" width="20.5703125" customWidth="1"/>
    <col min="3" max="3" width="22" customWidth="1"/>
    <col min="4" max="4" width="15.140625" customWidth="1"/>
    <col min="5" max="5" width="15.7109375" customWidth="1"/>
    <col min="6" max="6" width="17.28515625" customWidth="1"/>
    <col min="7" max="7" width="12.7109375" customWidth="1"/>
  </cols>
  <sheetData>
    <row r="1" spans="1:8" ht="15.75" thickBot="1" x14ac:dyDescent="0.3">
      <c r="A1" s="75"/>
      <c r="B1" s="75"/>
      <c r="C1" s="75"/>
      <c r="D1" s="75"/>
      <c r="E1" s="75"/>
      <c r="F1" s="75"/>
      <c r="G1" s="75"/>
      <c r="H1" s="75"/>
    </row>
    <row r="2" spans="1:8" ht="36.75" customHeight="1" thickBot="1" x14ac:dyDescent="0.3">
      <c r="A2" s="74" t="s">
        <v>14</v>
      </c>
      <c r="B2" s="74" t="s">
        <v>111</v>
      </c>
      <c r="C2" s="74" t="s">
        <v>112</v>
      </c>
      <c r="D2" s="74" t="s">
        <v>190</v>
      </c>
      <c r="E2" s="74" t="s">
        <v>184</v>
      </c>
      <c r="F2" s="74" t="s">
        <v>200</v>
      </c>
      <c r="G2" s="74" t="s">
        <v>199</v>
      </c>
      <c r="H2" s="75"/>
    </row>
    <row r="3" spans="1:8" ht="29.25" customHeight="1" x14ac:dyDescent="0.25">
      <c r="A3" s="69" t="s">
        <v>16</v>
      </c>
      <c r="B3" s="66"/>
      <c r="C3" s="66"/>
      <c r="D3" s="66"/>
      <c r="E3" s="66"/>
      <c r="F3" s="66"/>
      <c r="G3" s="66"/>
      <c r="H3" s="75"/>
    </row>
    <row r="4" spans="1:8" ht="29.25" customHeight="1" x14ac:dyDescent="0.25">
      <c r="A4" s="72" t="s">
        <v>17</v>
      </c>
      <c r="B4" s="73">
        <v>2281577.64</v>
      </c>
      <c r="C4" s="73">
        <v>15241176</v>
      </c>
      <c r="D4" s="73">
        <v>15639636</v>
      </c>
      <c r="E4" s="73">
        <v>7029582.9000000004</v>
      </c>
      <c r="F4" s="73">
        <f>E4/B4*100</f>
        <v>308.10184920991776</v>
      </c>
      <c r="G4" s="76">
        <v>44.95</v>
      </c>
      <c r="H4" s="75"/>
    </row>
    <row r="5" spans="1:8" ht="39" x14ac:dyDescent="0.25">
      <c r="A5" s="66" t="s">
        <v>23</v>
      </c>
      <c r="B5" s="67">
        <v>45723.14</v>
      </c>
      <c r="C5" s="67">
        <v>1352861</v>
      </c>
      <c r="D5" s="67">
        <v>1366361</v>
      </c>
      <c r="E5" s="67">
        <v>150179.75</v>
      </c>
      <c r="F5" s="67">
        <f>E5/B5*100</f>
        <v>328.45458557745599</v>
      </c>
      <c r="G5" s="68">
        <v>10.99</v>
      </c>
      <c r="H5" s="75"/>
    </row>
    <row r="6" spans="1:8" ht="26.25" x14ac:dyDescent="0.25">
      <c r="A6" s="66" t="s">
        <v>24</v>
      </c>
      <c r="B6" s="68">
        <v>2.02</v>
      </c>
      <c r="C6" s="67">
        <v>153900</v>
      </c>
      <c r="D6" s="67">
        <v>158400</v>
      </c>
      <c r="E6" s="67">
        <v>10431.459999999999</v>
      </c>
      <c r="F6" s="70">
        <v>516.41</v>
      </c>
      <c r="G6" s="68">
        <v>6.59</v>
      </c>
      <c r="H6" s="75"/>
    </row>
    <row r="7" spans="1:8" ht="26.25" x14ac:dyDescent="0.25">
      <c r="A7" s="66" t="s">
        <v>25</v>
      </c>
      <c r="B7" s="68">
        <v>2.02</v>
      </c>
      <c r="C7" s="66"/>
      <c r="D7" s="66"/>
      <c r="E7" s="67">
        <v>10431.459999999999</v>
      </c>
      <c r="F7" s="70">
        <v>516.41</v>
      </c>
      <c r="G7" s="66"/>
      <c r="H7" s="75"/>
    </row>
    <row r="8" spans="1:8" ht="39" x14ac:dyDescent="0.25">
      <c r="A8" s="66" t="s">
        <v>26</v>
      </c>
      <c r="B8" s="66"/>
      <c r="C8" s="67">
        <v>110900</v>
      </c>
      <c r="D8" s="67">
        <v>125900</v>
      </c>
      <c r="E8" s="67">
        <v>4446.1000000000004</v>
      </c>
      <c r="F8" s="67"/>
      <c r="G8" s="68">
        <v>3.53</v>
      </c>
      <c r="H8" s="75"/>
    </row>
    <row r="9" spans="1:8" ht="39" x14ac:dyDescent="0.25">
      <c r="A9" s="66" t="s">
        <v>191</v>
      </c>
      <c r="B9" s="66"/>
      <c r="C9" s="66"/>
      <c r="D9" s="66"/>
      <c r="E9" s="67">
        <v>3236.1</v>
      </c>
      <c r="F9" s="67"/>
      <c r="G9" s="66"/>
      <c r="H9" s="75"/>
    </row>
    <row r="10" spans="1:8" ht="39" x14ac:dyDescent="0.25">
      <c r="A10" s="66" t="s">
        <v>192</v>
      </c>
      <c r="B10" s="66"/>
      <c r="C10" s="66"/>
      <c r="D10" s="66"/>
      <c r="E10" s="67">
        <v>1210</v>
      </c>
      <c r="F10" s="67"/>
      <c r="G10" s="66"/>
      <c r="H10" s="75"/>
    </row>
    <row r="11" spans="1:8" ht="26.25" x14ac:dyDescent="0.25">
      <c r="A11" s="66" t="s">
        <v>175</v>
      </c>
      <c r="B11" s="67">
        <v>45721.120000000003</v>
      </c>
      <c r="C11" s="67">
        <v>1088061</v>
      </c>
      <c r="D11" s="67">
        <v>1082061</v>
      </c>
      <c r="E11" s="67">
        <v>135302.19</v>
      </c>
      <c r="F11" s="67">
        <f>SUM(E11/B11)*100</f>
        <v>295.92929919477035</v>
      </c>
      <c r="G11" s="68">
        <v>12.5</v>
      </c>
      <c r="H11" s="75"/>
    </row>
    <row r="12" spans="1:8" ht="39" x14ac:dyDescent="0.25">
      <c r="A12" s="66" t="s">
        <v>176</v>
      </c>
      <c r="B12" s="67">
        <v>45721.120000000003</v>
      </c>
      <c r="C12" s="66"/>
      <c r="D12" s="66"/>
      <c r="E12" s="67">
        <v>135302.19</v>
      </c>
      <c r="F12" s="67"/>
      <c r="G12" s="66"/>
      <c r="H12" s="75"/>
    </row>
    <row r="13" spans="1:8" x14ac:dyDescent="0.25">
      <c r="A13" s="66" t="s">
        <v>177</v>
      </c>
      <c r="B13" s="66"/>
      <c r="C13" s="67">
        <v>1200</v>
      </c>
      <c r="D13" s="66"/>
      <c r="E13" s="66"/>
      <c r="F13" s="66"/>
      <c r="G13" s="66"/>
      <c r="H13" s="75"/>
    </row>
    <row r="14" spans="1:8" ht="26.25" x14ac:dyDescent="0.25">
      <c r="A14" s="66" t="s">
        <v>180</v>
      </c>
      <c r="B14" s="66"/>
      <c r="C14" s="67">
        <v>1200</v>
      </c>
      <c r="D14" s="66"/>
      <c r="E14" s="66"/>
      <c r="F14" s="66"/>
      <c r="G14" s="66"/>
      <c r="H14" s="75"/>
    </row>
    <row r="15" spans="1:8" ht="51.75" x14ac:dyDescent="0.25">
      <c r="A15" s="66" t="s">
        <v>27</v>
      </c>
      <c r="B15" s="67">
        <v>84866.15</v>
      </c>
      <c r="C15" s="67">
        <v>522000</v>
      </c>
      <c r="D15" s="67">
        <v>528600</v>
      </c>
      <c r="E15" s="67">
        <v>235155.03</v>
      </c>
      <c r="F15" s="67">
        <f>SUM(E15/B15)*100</f>
        <v>277.08931063798701</v>
      </c>
      <c r="G15" s="68">
        <v>44.49</v>
      </c>
      <c r="H15" s="75"/>
    </row>
    <row r="16" spans="1:8" ht="26.25" x14ac:dyDescent="0.25">
      <c r="A16" s="66" t="s">
        <v>28</v>
      </c>
      <c r="B16" s="67">
        <v>84866.15</v>
      </c>
      <c r="C16" s="67">
        <v>522000</v>
      </c>
      <c r="D16" s="67">
        <v>528600</v>
      </c>
      <c r="E16" s="67">
        <v>235155.03</v>
      </c>
      <c r="F16" s="67">
        <f>SUM(E16/B16)*100</f>
        <v>277.08931063798701</v>
      </c>
      <c r="G16" s="68">
        <v>44.49</v>
      </c>
      <c r="H16" s="75"/>
    </row>
    <row r="17" spans="1:8" x14ac:dyDescent="0.25">
      <c r="A17" s="66" t="s">
        <v>29</v>
      </c>
      <c r="B17" s="67">
        <v>84866.15</v>
      </c>
      <c r="C17" s="66"/>
      <c r="D17" s="66"/>
      <c r="E17" s="67">
        <v>235155.03</v>
      </c>
      <c r="F17" s="67"/>
      <c r="G17" s="66"/>
      <c r="H17" s="75"/>
    </row>
    <row r="18" spans="1:8" ht="51.75" x14ac:dyDescent="0.25">
      <c r="A18" s="66" t="s">
        <v>30</v>
      </c>
      <c r="B18" s="67">
        <v>77639.05</v>
      </c>
      <c r="C18" s="67">
        <v>1063062</v>
      </c>
      <c r="D18" s="67">
        <v>1131766</v>
      </c>
      <c r="E18" s="67">
        <v>520625.09</v>
      </c>
      <c r="F18" s="67">
        <f>SUM(E18/B18)*100</f>
        <v>670.57117520113911</v>
      </c>
      <c r="G18" s="68">
        <v>46</v>
      </c>
      <c r="H18" s="75"/>
    </row>
    <row r="19" spans="1:8" ht="39" x14ac:dyDescent="0.25">
      <c r="A19" s="66" t="s">
        <v>31</v>
      </c>
      <c r="B19" s="67">
        <v>77639.05</v>
      </c>
      <c r="C19" s="67">
        <v>1053000</v>
      </c>
      <c r="D19" s="67">
        <v>1120704</v>
      </c>
      <c r="E19" s="67">
        <v>520625.09</v>
      </c>
      <c r="F19" s="67">
        <f>SUM(E19/B19)*100</f>
        <v>670.57117520113911</v>
      </c>
      <c r="G19" s="68">
        <v>46.46</v>
      </c>
      <c r="H19" s="75"/>
    </row>
    <row r="20" spans="1:8" ht="26.25" x14ac:dyDescent="0.25">
      <c r="A20" s="66" t="s">
        <v>193</v>
      </c>
      <c r="B20" s="66"/>
      <c r="C20" s="66"/>
      <c r="D20" s="66"/>
      <c r="E20" s="67">
        <v>121965.02</v>
      </c>
      <c r="F20" s="67"/>
      <c r="G20" s="66"/>
      <c r="H20" s="75"/>
    </row>
    <row r="21" spans="1:8" x14ac:dyDescent="0.25">
      <c r="A21" s="66" t="s">
        <v>32</v>
      </c>
      <c r="B21" s="67">
        <v>77639.05</v>
      </c>
      <c r="C21" s="66"/>
      <c r="D21" s="66"/>
      <c r="E21" s="67">
        <v>398660.07</v>
      </c>
      <c r="F21" s="67"/>
      <c r="G21" s="66"/>
      <c r="H21" s="75"/>
    </row>
    <row r="22" spans="1:8" ht="51.75" x14ac:dyDescent="0.25">
      <c r="A22" s="66" t="s">
        <v>33</v>
      </c>
      <c r="B22" s="66"/>
      <c r="C22" s="67">
        <v>10062</v>
      </c>
      <c r="D22" s="67">
        <v>11062</v>
      </c>
      <c r="E22" s="66"/>
      <c r="F22" s="66"/>
      <c r="G22" s="66"/>
      <c r="H22" s="75"/>
    </row>
    <row r="23" spans="1:8" ht="39" x14ac:dyDescent="0.25">
      <c r="A23" s="66" t="s">
        <v>34</v>
      </c>
      <c r="B23" s="67">
        <v>2073349.3</v>
      </c>
      <c r="C23" s="67">
        <v>12277389</v>
      </c>
      <c r="D23" s="67">
        <v>12564245</v>
      </c>
      <c r="E23" s="67">
        <v>6105736.4100000001</v>
      </c>
      <c r="F23" s="67"/>
      <c r="G23" s="68">
        <v>48.6</v>
      </c>
      <c r="H23" s="75"/>
    </row>
    <row r="24" spans="1:8" ht="51.75" x14ac:dyDescent="0.25">
      <c r="A24" s="66" t="s">
        <v>35</v>
      </c>
      <c r="B24" s="67">
        <v>124538.29</v>
      </c>
      <c r="C24" s="67">
        <v>1246876</v>
      </c>
      <c r="D24" s="67">
        <v>1459876</v>
      </c>
      <c r="E24" s="67">
        <v>882379.21</v>
      </c>
      <c r="F24" s="67"/>
      <c r="G24" s="68">
        <v>60.44</v>
      </c>
      <c r="H24" s="75"/>
    </row>
    <row r="25" spans="1:8" ht="39" x14ac:dyDescent="0.25">
      <c r="A25" s="66" t="s">
        <v>36</v>
      </c>
      <c r="B25" s="67">
        <v>84538.29</v>
      </c>
      <c r="C25" s="66"/>
      <c r="D25" s="66"/>
      <c r="E25" s="67">
        <v>873133.58</v>
      </c>
      <c r="F25" s="67">
        <f>SUM(E25/B25)*100</f>
        <v>1032.8261666991373</v>
      </c>
      <c r="G25" s="66"/>
      <c r="H25" s="75"/>
    </row>
    <row r="26" spans="1:8" ht="51.75" x14ac:dyDescent="0.25">
      <c r="A26" s="66" t="s">
        <v>37</v>
      </c>
      <c r="B26" s="67">
        <v>40000</v>
      </c>
      <c r="C26" s="66"/>
      <c r="D26" s="66"/>
      <c r="E26" s="67">
        <v>9245.6299999999992</v>
      </c>
      <c r="F26" s="67">
        <f>SUM(E26/B26)*100</f>
        <v>23.114074999999996</v>
      </c>
      <c r="G26" s="66"/>
      <c r="H26" s="75"/>
    </row>
    <row r="27" spans="1:8" ht="26.25" x14ac:dyDescent="0.25">
      <c r="A27" s="66" t="s">
        <v>38</v>
      </c>
      <c r="B27" s="67">
        <v>1948811.01</v>
      </c>
      <c r="C27" s="67">
        <v>11030513</v>
      </c>
      <c r="D27" s="67">
        <v>11104369</v>
      </c>
      <c r="E27" s="67">
        <v>5223357.2</v>
      </c>
      <c r="F27" s="67">
        <f>SUM(E27/B27)*100</f>
        <v>268.02789871348278</v>
      </c>
      <c r="G27" s="68">
        <v>47.04</v>
      </c>
      <c r="H27" s="75"/>
    </row>
    <row r="28" spans="1:8" ht="26.25" x14ac:dyDescent="0.25">
      <c r="A28" s="66" t="s">
        <v>39</v>
      </c>
      <c r="B28" s="67">
        <v>1948811.01</v>
      </c>
      <c r="C28" s="66"/>
      <c r="D28" s="66"/>
      <c r="E28" s="67">
        <v>5223357.2</v>
      </c>
      <c r="F28" s="67">
        <f>SUM(E28/B28)*100</f>
        <v>268.02789871348278</v>
      </c>
      <c r="G28" s="66"/>
      <c r="H28" s="75"/>
    </row>
    <row r="29" spans="1:8" ht="26.25" x14ac:dyDescent="0.25">
      <c r="A29" s="66" t="s">
        <v>178</v>
      </c>
      <c r="B29" s="66"/>
      <c r="C29" s="67">
        <v>24664</v>
      </c>
      <c r="D29" s="67">
        <v>48664</v>
      </c>
      <c r="E29" s="67">
        <v>17886.62</v>
      </c>
      <c r="F29" s="67"/>
      <c r="G29" s="68">
        <v>36.76</v>
      </c>
      <c r="H29" s="75"/>
    </row>
    <row r="30" spans="1:8" x14ac:dyDescent="0.25">
      <c r="A30" s="66" t="s">
        <v>181</v>
      </c>
      <c r="B30" s="66"/>
      <c r="C30" s="67">
        <v>24664</v>
      </c>
      <c r="D30" s="67">
        <v>48664</v>
      </c>
      <c r="E30" s="67">
        <v>17886.62</v>
      </c>
      <c r="F30" s="67"/>
      <c r="G30" s="68">
        <v>36.76</v>
      </c>
      <c r="H30" s="75"/>
    </row>
    <row r="31" spans="1:8" x14ac:dyDescent="0.25">
      <c r="A31" s="66" t="s">
        <v>194</v>
      </c>
      <c r="B31" s="66"/>
      <c r="C31" s="66"/>
      <c r="D31" s="66"/>
      <c r="E31" s="67">
        <v>17886.62</v>
      </c>
      <c r="F31" s="67"/>
      <c r="G31" s="66"/>
      <c r="H31" s="75"/>
    </row>
    <row r="32" spans="1:8" ht="26.25" x14ac:dyDescent="0.25">
      <c r="A32" s="66" t="s">
        <v>18</v>
      </c>
      <c r="B32" s="68">
        <v>440.26</v>
      </c>
      <c r="C32" s="67">
        <v>19000</v>
      </c>
      <c r="D32" s="67">
        <v>15400</v>
      </c>
      <c r="E32" s="67">
        <v>2446.36</v>
      </c>
      <c r="F32" s="67">
        <f>SUM(E32/B32)*100</f>
        <v>555.66256303093633</v>
      </c>
      <c r="G32" s="68">
        <v>15.89</v>
      </c>
      <c r="H32" s="75"/>
    </row>
    <row r="33" spans="1:8" ht="26.25" x14ac:dyDescent="0.25">
      <c r="A33" s="66" t="s">
        <v>40</v>
      </c>
      <c r="B33" s="68">
        <v>440.26</v>
      </c>
      <c r="C33" s="67">
        <v>19000</v>
      </c>
      <c r="D33" s="67">
        <v>15400</v>
      </c>
      <c r="E33" s="67">
        <v>2446.36</v>
      </c>
      <c r="F33" s="67">
        <f>SUM(E33/B33)*100</f>
        <v>555.66256303093633</v>
      </c>
      <c r="G33" s="68">
        <v>15.89</v>
      </c>
      <c r="H33" s="75"/>
    </row>
    <row r="34" spans="1:8" ht="26.25" x14ac:dyDescent="0.25">
      <c r="A34" s="66" t="s">
        <v>41</v>
      </c>
      <c r="B34" s="68">
        <v>440.26</v>
      </c>
      <c r="C34" s="67">
        <v>3000</v>
      </c>
      <c r="D34" s="67">
        <v>5000</v>
      </c>
      <c r="E34" s="68">
        <v>211.36</v>
      </c>
      <c r="F34" s="71">
        <f>SUM(E34/B34)*100</f>
        <v>48.007995275519015</v>
      </c>
      <c r="G34" s="68">
        <v>4.2300000000000004</v>
      </c>
      <c r="H34" s="75"/>
    </row>
    <row r="35" spans="1:8" x14ac:dyDescent="0.25">
      <c r="A35" s="66" t="s">
        <v>42</v>
      </c>
      <c r="B35" s="68">
        <v>440.26</v>
      </c>
      <c r="C35" s="66"/>
      <c r="D35" s="66"/>
      <c r="E35" s="68">
        <v>211.36</v>
      </c>
      <c r="F35" s="68"/>
      <c r="G35" s="66"/>
      <c r="H35" s="75"/>
    </row>
    <row r="36" spans="1:8" ht="26.25" x14ac:dyDescent="0.25">
      <c r="A36" s="66" t="s">
        <v>182</v>
      </c>
      <c r="B36" s="66"/>
      <c r="C36" s="66"/>
      <c r="D36" s="67">
        <v>2400</v>
      </c>
      <c r="E36" s="66"/>
      <c r="F36" s="66"/>
      <c r="G36" s="66"/>
      <c r="H36" s="75"/>
    </row>
    <row r="37" spans="1:8" ht="26.25" x14ac:dyDescent="0.25">
      <c r="A37" s="66" t="s">
        <v>43</v>
      </c>
      <c r="B37" s="66"/>
      <c r="C37" s="67">
        <v>16000</v>
      </c>
      <c r="D37" s="67">
        <v>8000</v>
      </c>
      <c r="E37" s="67">
        <v>2235</v>
      </c>
      <c r="F37" s="67"/>
      <c r="G37" s="68">
        <v>27.94</v>
      </c>
      <c r="H37" s="75"/>
    </row>
    <row r="38" spans="1:8" ht="26.25" x14ac:dyDescent="0.25">
      <c r="A38" s="66" t="s">
        <v>44</v>
      </c>
      <c r="B38" s="66"/>
      <c r="C38" s="66"/>
      <c r="D38" s="66"/>
      <c r="E38" s="67">
        <v>2235</v>
      </c>
      <c r="F38" s="67"/>
      <c r="G38" s="66"/>
      <c r="H38" s="75"/>
    </row>
    <row r="39" spans="1:8" x14ac:dyDescent="0.25">
      <c r="A39" s="66" t="s">
        <v>19</v>
      </c>
      <c r="B39" s="67">
        <v>2282017.9</v>
      </c>
      <c r="C39" s="67">
        <v>15260176</v>
      </c>
      <c r="D39" s="67">
        <v>15655036</v>
      </c>
      <c r="E39" s="67">
        <v>7032029.2599999998</v>
      </c>
      <c r="F39" s="67">
        <f>SUM(E39/B39)*100</f>
        <v>308.14961004468893</v>
      </c>
      <c r="G39" s="68">
        <v>44.92</v>
      </c>
      <c r="H39" s="75"/>
    </row>
    <row r="40" spans="1:8" x14ac:dyDescent="0.25">
      <c r="A40" s="66" t="s">
        <v>20</v>
      </c>
      <c r="B40" s="67">
        <v>2261142.17</v>
      </c>
      <c r="C40" s="67">
        <v>14477647</v>
      </c>
      <c r="D40" s="67">
        <v>14823603</v>
      </c>
      <c r="E40" s="67">
        <v>6441195.3700000001</v>
      </c>
      <c r="F40" s="67">
        <f t="shared" ref="F40:F73" si="0">SUM(E40/B40)*100</f>
        <v>284.86467836739342</v>
      </c>
      <c r="G40" s="68">
        <v>43.45</v>
      </c>
      <c r="H40" s="75"/>
    </row>
    <row r="41" spans="1:8" x14ac:dyDescent="0.25">
      <c r="A41" s="66" t="s">
        <v>45</v>
      </c>
      <c r="B41" s="67">
        <v>1803105.73</v>
      </c>
      <c r="C41" s="67">
        <v>11128361</v>
      </c>
      <c r="D41" s="67">
        <v>11246033</v>
      </c>
      <c r="E41" s="67">
        <v>5012421.6100000003</v>
      </c>
      <c r="F41" s="67">
        <f t="shared" si="0"/>
        <v>277.9882247947823</v>
      </c>
      <c r="G41" s="68">
        <v>44.57</v>
      </c>
      <c r="H41" s="75"/>
    </row>
    <row r="42" spans="1:8" x14ac:dyDescent="0.25">
      <c r="A42" s="66" t="s">
        <v>46</v>
      </c>
      <c r="B42" s="67">
        <v>1552187.4</v>
      </c>
      <c r="C42" s="67">
        <v>9368478</v>
      </c>
      <c r="D42" s="67">
        <v>9484000</v>
      </c>
      <c r="E42" s="67">
        <v>4234851.16</v>
      </c>
      <c r="F42" s="67">
        <f t="shared" si="0"/>
        <v>272.83117747251396</v>
      </c>
      <c r="G42" s="68">
        <v>44.65</v>
      </c>
      <c r="H42" s="75"/>
    </row>
    <row r="43" spans="1:8" x14ac:dyDescent="0.25">
      <c r="A43" s="66" t="s">
        <v>47</v>
      </c>
      <c r="B43" s="67">
        <v>1545425.76</v>
      </c>
      <c r="C43" s="66"/>
      <c r="D43" s="66"/>
      <c r="E43" s="67">
        <v>4175590.27</v>
      </c>
      <c r="F43" s="67">
        <f t="shared" si="0"/>
        <v>270.19028529717275</v>
      </c>
      <c r="G43" s="66"/>
      <c r="H43" s="75"/>
    </row>
    <row r="44" spans="1:8" x14ac:dyDescent="0.25">
      <c r="A44" s="66" t="s">
        <v>48</v>
      </c>
      <c r="B44" s="67">
        <v>6761.64</v>
      </c>
      <c r="C44" s="66"/>
      <c r="D44" s="66"/>
      <c r="E44" s="67">
        <v>52190.76</v>
      </c>
      <c r="F44" s="67">
        <f t="shared" si="0"/>
        <v>771.86540543418459</v>
      </c>
      <c r="G44" s="66"/>
      <c r="H44" s="75"/>
    </row>
    <row r="45" spans="1:8" ht="26.25" x14ac:dyDescent="0.25">
      <c r="A45" s="66" t="s">
        <v>49</v>
      </c>
      <c r="B45" s="66"/>
      <c r="C45" s="66"/>
      <c r="D45" s="66"/>
      <c r="E45" s="67">
        <v>7070.13</v>
      </c>
      <c r="F45" s="67"/>
      <c r="G45" s="66"/>
      <c r="H45" s="75"/>
    </row>
    <row r="46" spans="1:8" x14ac:dyDescent="0.25">
      <c r="A46" s="66" t="s">
        <v>50</v>
      </c>
      <c r="B46" s="67">
        <v>23896.62</v>
      </c>
      <c r="C46" s="67">
        <v>358600</v>
      </c>
      <c r="D46" s="67">
        <v>356500</v>
      </c>
      <c r="E46" s="67">
        <v>144326.71</v>
      </c>
      <c r="F46" s="67">
        <f t="shared" si="0"/>
        <v>603.96286169341101</v>
      </c>
      <c r="G46" s="68">
        <v>40.479999999999997</v>
      </c>
      <c r="H46" s="75"/>
    </row>
    <row r="47" spans="1:8" ht="26.25" x14ac:dyDescent="0.25">
      <c r="A47" s="66" t="s">
        <v>51</v>
      </c>
      <c r="B47" s="67">
        <v>23896.62</v>
      </c>
      <c r="C47" s="66"/>
      <c r="D47" s="66"/>
      <c r="E47" s="67">
        <v>144326.71</v>
      </c>
      <c r="F47" s="67">
        <f t="shared" si="0"/>
        <v>603.96286169341101</v>
      </c>
      <c r="G47" s="66"/>
      <c r="H47" s="75"/>
    </row>
    <row r="48" spans="1:8" x14ac:dyDescent="0.25">
      <c r="A48" s="66" t="s">
        <v>52</v>
      </c>
      <c r="B48" s="67">
        <v>227021.71</v>
      </c>
      <c r="C48" s="67">
        <v>1401283</v>
      </c>
      <c r="D48" s="67">
        <v>1405533</v>
      </c>
      <c r="E48" s="67">
        <v>633243.74</v>
      </c>
      <c r="F48" s="67">
        <f t="shared" si="0"/>
        <v>278.93532296977236</v>
      </c>
      <c r="G48" s="68">
        <v>45.05</v>
      </c>
      <c r="H48" s="75"/>
    </row>
    <row r="49" spans="1:8" ht="26.25" x14ac:dyDescent="0.25">
      <c r="A49" s="66" t="s">
        <v>53</v>
      </c>
      <c r="B49" s="67">
        <v>227021.71</v>
      </c>
      <c r="C49" s="66"/>
      <c r="D49" s="66"/>
      <c r="E49" s="67">
        <v>633242.17000000004</v>
      </c>
      <c r="F49" s="67">
        <f t="shared" si="0"/>
        <v>278.93463140595674</v>
      </c>
      <c r="G49" s="66"/>
      <c r="H49" s="75"/>
    </row>
    <row r="50" spans="1:8" ht="39" x14ac:dyDescent="0.25">
      <c r="A50" s="66" t="s">
        <v>195</v>
      </c>
      <c r="B50" s="66"/>
      <c r="C50" s="66"/>
      <c r="D50" s="66"/>
      <c r="E50" s="68">
        <v>1.57</v>
      </c>
      <c r="F50" s="68"/>
      <c r="G50" s="66"/>
      <c r="H50" s="75"/>
    </row>
    <row r="51" spans="1:8" x14ac:dyDescent="0.25">
      <c r="A51" s="66" t="s">
        <v>54</v>
      </c>
      <c r="B51" s="67">
        <v>454760.88</v>
      </c>
      <c r="C51" s="67">
        <v>3308386</v>
      </c>
      <c r="D51" s="67">
        <v>3541070</v>
      </c>
      <c r="E51" s="67">
        <v>1419266.35</v>
      </c>
      <c r="F51" s="67">
        <f t="shared" si="0"/>
        <v>312.0906859886453</v>
      </c>
      <c r="G51" s="68">
        <v>40.08</v>
      </c>
      <c r="H51" s="75"/>
    </row>
    <row r="52" spans="1:8" ht="26.25" x14ac:dyDescent="0.25">
      <c r="A52" s="66" t="s">
        <v>55</v>
      </c>
      <c r="B52" s="67">
        <v>48537.51</v>
      </c>
      <c r="C52" s="67">
        <v>449461</v>
      </c>
      <c r="D52" s="67">
        <v>472461</v>
      </c>
      <c r="E52" s="67">
        <v>159264.28</v>
      </c>
      <c r="F52" s="67">
        <f t="shared" si="0"/>
        <v>328.12618529463089</v>
      </c>
      <c r="G52" s="68">
        <v>33.71</v>
      </c>
      <c r="H52" s="75"/>
    </row>
    <row r="53" spans="1:8" x14ac:dyDescent="0.25">
      <c r="A53" s="66" t="s">
        <v>56</v>
      </c>
      <c r="B53" s="68">
        <v>798.7</v>
      </c>
      <c r="C53" s="66"/>
      <c r="D53" s="66"/>
      <c r="E53" s="67">
        <v>5935.95</v>
      </c>
      <c r="F53" s="67">
        <f t="shared" si="0"/>
        <v>743.201452360085</v>
      </c>
      <c r="G53" s="66"/>
      <c r="H53" s="75"/>
    </row>
    <row r="54" spans="1:8" ht="26.25" x14ac:dyDescent="0.25">
      <c r="A54" s="66" t="s">
        <v>57</v>
      </c>
      <c r="B54" s="67">
        <v>44234.27</v>
      </c>
      <c r="C54" s="66"/>
      <c r="D54" s="66"/>
      <c r="E54" s="67">
        <v>140667.72</v>
      </c>
      <c r="F54" s="67">
        <f t="shared" si="0"/>
        <v>318.0061974573108</v>
      </c>
      <c r="G54" s="66"/>
      <c r="H54" s="75"/>
    </row>
    <row r="55" spans="1:8" ht="26.25" x14ac:dyDescent="0.25">
      <c r="A55" s="66" t="s">
        <v>58</v>
      </c>
      <c r="B55" s="67">
        <v>2385.54</v>
      </c>
      <c r="C55" s="66"/>
      <c r="D55" s="66"/>
      <c r="E55" s="67">
        <v>11616.11</v>
      </c>
      <c r="F55" s="67">
        <f t="shared" si="0"/>
        <v>486.9383871157055</v>
      </c>
      <c r="G55" s="66"/>
      <c r="H55" s="75"/>
    </row>
    <row r="56" spans="1:8" ht="26.25" x14ac:dyDescent="0.25">
      <c r="A56" s="66" t="s">
        <v>59</v>
      </c>
      <c r="B56" s="67">
        <v>1119</v>
      </c>
      <c r="C56" s="66"/>
      <c r="D56" s="66"/>
      <c r="E56" s="67">
        <v>1044.5</v>
      </c>
      <c r="F56" s="67">
        <f t="shared" si="0"/>
        <v>93.342269883824841</v>
      </c>
      <c r="G56" s="66"/>
      <c r="H56" s="75"/>
    </row>
    <row r="57" spans="1:8" ht="26.25" x14ac:dyDescent="0.25">
      <c r="A57" s="66" t="s">
        <v>60</v>
      </c>
      <c r="B57" s="67">
        <v>137413.6</v>
      </c>
      <c r="C57" s="67">
        <v>1355427</v>
      </c>
      <c r="D57" s="67">
        <v>1123800</v>
      </c>
      <c r="E57" s="67">
        <v>461226.88</v>
      </c>
      <c r="F57" s="67">
        <f t="shared" si="0"/>
        <v>335.64864030925617</v>
      </c>
      <c r="G57" s="68">
        <v>41.04</v>
      </c>
      <c r="H57" s="75"/>
    </row>
    <row r="58" spans="1:8" ht="26.25" x14ac:dyDescent="0.25">
      <c r="A58" s="66" t="s">
        <v>61</v>
      </c>
      <c r="B58" s="67">
        <v>19263.759999999998</v>
      </c>
      <c r="C58" s="66"/>
      <c r="D58" s="66"/>
      <c r="E58" s="67">
        <v>47992.99</v>
      </c>
      <c r="F58" s="67">
        <f t="shared" si="0"/>
        <v>249.13614995203429</v>
      </c>
      <c r="G58" s="66"/>
      <c r="H58" s="75"/>
    </row>
    <row r="59" spans="1:8" x14ac:dyDescent="0.25">
      <c r="A59" s="66" t="s">
        <v>62</v>
      </c>
      <c r="B59" s="67">
        <v>40347.72</v>
      </c>
      <c r="C59" s="66"/>
      <c r="D59" s="66"/>
      <c r="E59" s="67">
        <v>228320.4</v>
      </c>
      <c r="F59" s="67">
        <f t="shared" si="0"/>
        <v>565.88178960298126</v>
      </c>
      <c r="G59" s="66"/>
      <c r="H59" s="75"/>
    </row>
    <row r="60" spans="1:8" x14ac:dyDescent="0.25">
      <c r="A60" s="66" t="s">
        <v>63</v>
      </c>
      <c r="B60" s="67">
        <v>70679.16</v>
      </c>
      <c r="C60" s="66"/>
      <c r="D60" s="66"/>
      <c r="E60" s="67">
        <v>168609.35</v>
      </c>
      <c r="F60" s="67">
        <f t="shared" si="0"/>
        <v>238.55596189881146</v>
      </c>
      <c r="G60" s="66"/>
      <c r="H60" s="75"/>
    </row>
    <row r="61" spans="1:8" ht="26.25" x14ac:dyDescent="0.25">
      <c r="A61" s="66" t="s">
        <v>64</v>
      </c>
      <c r="B61" s="66"/>
      <c r="C61" s="66"/>
      <c r="D61" s="66"/>
      <c r="E61" s="67">
        <v>2287.19</v>
      </c>
      <c r="F61" s="67"/>
      <c r="G61" s="66"/>
      <c r="H61" s="75"/>
    </row>
    <row r="62" spans="1:8" x14ac:dyDescent="0.25">
      <c r="A62" s="66" t="s">
        <v>65</v>
      </c>
      <c r="B62" s="67">
        <v>4273.1099999999997</v>
      </c>
      <c r="C62" s="66"/>
      <c r="D62" s="66"/>
      <c r="E62" s="67">
        <v>13531.04</v>
      </c>
      <c r="F62" s="67">
        <f t="shared" si="0"/>
        <v>316.6555506411022</v>
      </c>
      <c r="G62" s="66"/>
      <c r="H62" s="75"/>
    </row>
    <row r="63" spans="1:8" ht="26.25" x14ac:dyDescent="0.25">
      <c r="A63" s="66" t="s">
        <v>66</v>
      </c>
      <c r="B63" s="67">
        <v>2849.85</v>
      </c>
      <c r="C63" s="66"/>
      <c r="D63" s="66"/>
      <c r="E63" s="68">
        <v>485.91</v>
      </c>
      <c r="F63" s="68">
        <v>17.05</v>
      </c>
      <c r="G63" s="66"/>
      <c r="H63" s="75"/>
    </row>
    <row r="64" spans="1:8" x14ac:dyDescent="0.25">
      <c r="A64" s="66" t="s">
        <v>67</v>
      </c>
      <c r="B64" s="67">
        <v>248057.26</v>
      </c>
      <c r="C64" s="67">
        <v>1390680</v>
      </c>
      <c r="D64" s="67">
        <v>1501291</v>
      </c>
      <c r="E64" s="67">
        <v>631548.43000000005</v>
      </c>
      <c r="F64" s="67">
        <f t="shared" si="0"/>
        <v>254.59784164349796</v>
      </c>
      <c r="G64" s="68">
        <v>42.07</v>
      </c>
      <c r="H64" s="75"/>
    </row>
    <row r="65" spans="1:8" ht="26.25" x14ac:dyDescent="0.25">
      <c r="A65" s="66" t="s">
        <v>68</v>
      </c>
      <c r="B65" s="67">
        <v>12129.28</v>
      </c>
      <c r="C65" s="66"/>
      <c r="D65" s="66"/>
      <c r="E65" s="67">
        <v>30554.37</v>
      </c>
      <c r="F65" s="67">
        <f t="shared" si="0"/>
        <v>251.90588394364707</v>
      </c>
      <c r="G65" s="66"/>
      <c r="H65" s="75"/>
    </row>
    <row r="66" spans="1:8" ht="26.25" x14ac:dyDescent="0.25">
      <c r="A66" s="66" t="s">
        <v>69</v>
      </c>
      <c r="B66" s="67">
        <v>67765.740000000005</v>
      </c>
      <c r="C66" s="66"/>
      <c r="D66" s="66"/>
      <c r="E66" s="67">
        <v>108905.87</v>
      </c>
      <c r="F66" s="67">
        <f t="shared" si="0"/>
        <v>160.70933483497706</v>
      </c>
      <c r="G66" s="66"/>
      <c r="H66" s="75"/>
    </row>
    <row r="67" spans="1:8" ht="26.25" x14ac:dyDescent="0.25">
      <c r="A67" s="66" t="s">
        <v>70</v>
      </c>
      <c r="B67" s="67">
        <v>2050.6</v>
      </c>
      <c r="C67" s="66"/>
      <c r="D67" s="66"/>
      <c r="E67" s="67">
        <v>2473.84</v>
      </c>
      <c r="F67" s="67">
        <f t="shared" si="0"/>
        <v>120.63981273773533</v>
      </c>
      <c r="G67" s="66"/>
      <c r="H67" s="75"/>
    </row>
    <row r="68" spans="1:8" x14ac:dyDescent="0.25">
      <c r="A68" s="66" t="s">
        <v>71</v>
      </c>
      <c r="B68" s="67">
        <v>15221.87</v>
      </c>
      <c r="C68" s="66"/>
      <c r="D68" s="66"/>
      <c r="E68" s="67">
        <v>50181.04</v>
      </c>
      <c r="F68" s="67">
        <f t="shared" si="0"/>
        <v>329.66409514731106</v>
      </c>
      <c r="G68" s="66"/>
      <c r="H68" s="75"/>
    </row>
    <row r="69" spans="1:8" x14ac:dyDescent="0.25">
      <c r="A69" s="66" t="s">
        <v>72</v>
      </c>
      <c r="B69" s="67">
        <v>3153.48</v>
      </c>
      <c r="C69" s="66"/>
      <c r="D69" s="66"/>
      <c r="E69" s="67">
        <v>5766.03</v>
      </c>
      <c r="F69" s="67">
        <f t="shared" si="0"/>
        <v>182.84656950416684</v>
      </c>
      <c r="G69" s="66"/>
      <c r="H69" s="75"/>
    </row>
    <row r="70" spans="1:8" ht="26.25" x14ac:dyDescent="0.25">
      <c r="A70" s="66" t="s">
        <v>73</v>
      </c>
      <c r="B70" s="67">
        <v>87027.75</v>
      </c>
      <c r="C70" s="66"/>
      <c r="D70" s="66"/>
      <c r="E70" s="67">
        <v>221994.65</v>
      </c>
      <c r="F70" s="67">
        <f t="shared" si="0"/>
        <v>255.08490108040252</v>
      </c>
      <c r="G70" s="66"/>
      <c r="H70" s="75"/>
    </row>
    <row r="71" spans="1:8" ht="26.25" x14ac:dyDescent="0.25">
      <c r="A71" s="66" t="s">
        <v>74</v>
      </c>
      <c r="B71" s="67">
        <v>25096.94</v>
      </c>
      <c r="C71" s="66"/>
      <c r="D71" s="66"/>
      <c r="E71" s="67">
        <v>129728.7</v>
      </c>
      <c r="F71" s="67">
        <f t="shared" si="0"/>
        <v>516.91042812390674</v>
      </c>
      <c r="G71" s="66"/>
      <c r="H71" s="75"/>
    </row>
    <row r="72" spans="1:8" x14ac:dyDescent="0.25">
      <c r="A72" s="66" t="s">
        <v>75</v>
      </c>
      <c r="B72" s="67">
        <v>22009.15</v>
      </c>
      <c r="C72" s="66"/>
      <c r="D72" s="66"/>
      <c r="E72" s="67">
        <v>54228.15</v>
      </c>
      <c r="F72" s="67">
        <f t="shared" si="0"/>
        <v>246.38911543608</v>
      </c>
      <c r="G72" s="66"/>
      <c r="H72" s="75"/>
    </row>
    <row r="73" spans="1:8" x14ac:dyDescent="0.25">
      <c r="A73" s="66" t="s">
        <v>76</v>
      </c>
      <c r="B73" s="67">
        <v>13602.45</v>
      </c>
      <c r="C73" s="66"/>
      <c r="D73" s="66"/>
      <c r="E73" s="67">
        <v>27715.78</v>
      </c>
      <c r="F73" s="67">
        <f t="shared" si="0"/>
        <v>203.75579399299389</v>
      </c>
      <c r="G73" s="66"/>
      <c r="H73" s="75"/>
    </row>
    <row r="74" spans="1:8" ht="39" x14ac:dyDescent="0.25">
      <c r="A74" s="66" t="s">
        <v>196</v>
      </c>
      <c r="B74" s="66"/>
      <c r="C74" s="66"/>
      <c r="D74" s="67">
        <v>336500</v>
      </c>
      <c r="E74" s="67">
        <v>145892.60999999999</v>
      </c>
      <c r="F74" s="67"/>
      <c r="G74" s="68">
        <v>43.36</v>
      </c>
      <c r="H74" s="75"/>
    </row>
    <row r="75" spans="1:8" ht="39" x14ac:dyDescent="0.25">
      <c r="A75" s="66" t="s">
        <v>197</v>
      </c>
      <c r="B75" s="66"/>
      <c r="C75" s="66"/>
      <c r="D75" s="66"/>
      <c r="E75" s="67">
        <v>145892.60999999999</v>
      </c>
      <c r="F75" s="67"/>
      <c r="G75" s="66"/>
      <c r="H75" s="75"/>
    </row>
    <row r="76" spans="1:8" ht="26.25" x14ac:dyDescent="0.25">
      <c r="A76" s="66" t="s">
        <v>77</v>
      </c>
      <c r="B76" s="67">
        <v>20752.509999999998</v>
      </c>
      <c r="C76" s="67">
        <v>112818</v>
      </c>
      <c r="D76" s="67">
        <v>107018</v>
      </c>
      <c r="E76" s="67">
        <v>21334.15</v>
      </c>
      <c r="F76" s="67">
        <f t="shared" ref="F76:F91" si="1">SUM(E76/B76)*100</f>
        <v>102.80274530647138</v>
      </c>
      <c r="G76" s="68">
        <v>19.940000000000001</v>
      </c>
      <c r="H76" s="75"/>
    </row>
    <row r="77" spans="1:8" ht="39" x14ac:dyDescent="0.25">
      <c r="A77" s="66" t="s">
        <v>78</v>
      </c>
      <c r="B77" s="67">
        <v>3606.3</v>
      </c>
      <c r="C77" s="66"/>
      <c r="D77" s="66"/>
      <c r="E77" s="67">
        <v>4389.1400000000003</v>
      </c>
      <c r="F77" s="67">
        <f t="shared" si="1"/>
        <v>121.70756731275823</v>
      </c>
      <c r="G77" s="66"/>
      <c r="H77" s="75"/>
    </row>
    <row r="78" spans="1:8" x14ac:dyDescent="0.25">
      <c r="A78" s="66" t="s">
        <v>79</v>
      </c>
      <c r="B78" s="67">
        <v>3336.87</v>
      </c>
      <c r="C78" s="66"/>
      <c r="D78" s="66"/>
      <c r="E78" s="67">
        <v>3601.53</v>
      </c>
      <c r="F78" s="67">
        <f t="shared" si="1"/>
        <v>107.93138480072643</v>
      </c>
      <c r="G78" s="66"/>
      <c r="H78" s="75"/>
    </row>
    <row r="79" spans="1:8" x14ac:dyDescent="0.25">
      <c r="A79" s="66" t="s">
        <v>80</v>
      </c>
      <c r="B79" s="68">
        <v>497.43</v>
      </c>
      <c r="C79" s="66"/>
      <c r="D79" s="66"/>
      <c r="E79" s="68">
        <v>599.69000000000005</v>
      </c>
      <c r="F79" s="68">
        <v>120.58</v>
      </c>
      <c r="G79" s="66"/>
      <c r="H79" s="75"/>
    </row>
    <row r="80" spans="1:8" x14ac:dyDescent="0.25">
      <c r="A80" s="66" t="s">
        <v>81</v>
      </c>
      <c r="B80" s="67">
        <v>1434.06</v>
      </c>
      <c r="C80" s="66"/>
      <c r="D80" s="66"/>
      <c r="E80" s="67">
        <v>2167.9</v>
      </c>
      <c r="F80" s="67">
        <f t="shared" si="1"/>
        <v>151.17219642134918</v>
      </c>
      <c r="G80" s="66"/>
      <c r="H80" s="75"/>
    </row>
    <row r="81" spans="1:8" x14ac:dyDescent="0.25">
      <c r="A81" s="66" t="s">
        <v>82</v>
      </c>
      <c r="B81" s="67">
        <v>1982.72</v>
      </c>
      <c r="C81" s="66"/>
      <c r="D81" s="66"/>
      <c r="E81" s="67">
        <v>2609.3200000000002</v>
      </c>
      <c r="F81" s="67">
        <f t="shared" si="1"/>
        <v>131.60305035506778</v>
      </c>
      <c r="G81" s="66"/>
      <c r="H81" s="75"/>
    </row>
    <row r="82" spans="1:8" ht="26.25" x14ac:dyDescent="0.25">
      <c r="A82" s="66" t="s">
        <v>155</v>
      </c>
      <c r="B82" s="67">
        <v>9425.14</v>
      </c>
      <c r="C82" s="66"/>
      <c r="D82" s="66"/>
      <c r="E82" s="67">
        <v>6794.71</v>
      </c>
      <c r="F82" s="67">
        <f t="shared" si="1"/>
        <v>72.091342940264028</v>
      </c>
      <c r="G82" s="66"/>
      <c r="H82" s="75"/>
    </row>
    <row r="83" spans="1:8" ht="26.25" x14ac:dyDescent="0.25">
      <c r="A83" s="66" t="s">
        <v>83</v>
      </c>
      <c r="B83" s="68">
        <v>469.99</v>
      </c>
      <c r="C83" s="66"/>
      <c r="D83" s="66"/>
      <c r="E83" s="67">
        <v>1171.8599999999999</v>
      </c>
      <c r="F83" s="67">
        <f t="shared" si="1"/>
        <v>249.33721994084976</v>
      </c>
      <c r="G83" s="66"/>
      <c r="H83" s="75"/>
    </row>
    <row r="84" spans="1:8" x14ac:dyDescent="0.25">
      <c r="A84" s="66" t="s">
        <v>84</v>
      </c>
      <c r="B84" s="67">
        <v>3139.62</v>
      </c>
      <c r="C84" s="67">
        <v>29200</v>
      </c>
      <c r="D84" s="67">
        <v>26100</v>
      </c>
      <c r="E84" s="67">
        <v>9502.7900000000009</v>
      </c>
      <c r="F84" s="67">
        <f t="shared" si="1"/>
        <v>302.67325345105462</v>
      </c>
      <c r="G84" s="68">
        <v>36.409999999999997</v>
      </c>
      <c r="H84" s="75"/>
    </row>
    <row r="85" spans="1:8" x14ac:dyDescent="0.25">
      <c r="A85" s="66" t="s">
        <v>85</v>
      </c>
      <c r="B85" s="67">
        <v>3139.62</v>
      </c>
      <c r="C85" s="67">
        <v>29200</v>
      </c>
      <c r="D85" s="67">
        <v>26100</v>
      </c>
      <c r="E85" s="67">
        <v>9502.7900000000009</v>
      </c>
      <c r="F85" s="67">
        <f t="shared" si="1"/>
        <v>302.67325345105462</v>
      </c>
      <c r="G85" s="68">
        <v>36.409999999999997</v>
      </c>
      <c r="H85" s="75"/>
    </row>
    <row r="86" spans="1:8" ht="26.25" x14ac:dyDescent="0.25">
      <c r="A86" s="66" t="s">
        <v>86</v>
      </c>
      <c r="B86" s="67">
        <v>1599.5</v>
      </c>
      <c r="C86" s="66"/>
      <c r="D86" s="66"/>
      <c r="E86" s="67">
        <v>6932.25</v>
      </c>
      <c r="F86" s="67">
        <f t="shared" si="1"/>
        <v>433.40106283213504</v>
      </c>
      <c r="G86" s="66"/>
      <c r="H86" s="75"/>
    </row>
    <row r="87" spans="1:8" x14ac:dyDescent="0.25">
      <c r="A87" s="66" t="s">
        <v>87</v>
      </c>
      <c r="B87" s="67">
        <v>1540.12</v>
      </c>
      <c r="C87" s="66"/>
      <c r="D87" s="66"/>
      <c r="E87" s="67">
        <v>2570.54</v>
      </c>
      <c r="F87" s="67">
        <f t="shared" si="1"/>
        <v>166.9051762200348</v>
      </c>
      <c r="G87" s="66"/>
      <c r="H87" s="75"/>
    </row>
    <row r="88" spans="1:8" x14ac:dyDescent="0.25">
      <c r="A88" s="66" t="s">
        <v>88</v>
      </c>
      <c r="B88" s="68">
        <v>135.94</v>
      </c>
      <c r="C88" s="67">
        <v>11700</v>
      </c>
      <c r="D88" s="67">
        <v>10400</v>
      </c>
      <c r="E88" s="68">
        <v>4.62</v>
      </c>
      <c r="F88" s="71">
        <f t="shared" si="1"/>
        <v>3.3985581874356336</v>
      </c>
      <c r="G88" s="68">
        <v>0.04</v>
      </c>
      <c r="H88" s="75"/>
    </row>
    <row r="89" spans="1:8" ht="26.25" x14ac:dyDescent="0.25">
      <c r="A89" s="66" t="s">
        <v>89</v>
      </c>
      <c r="B89" s="68">
        <v>135.94</v>
      </c>
      <c r="C89" s="67">
        <v>11700</v>
      </c>
      <c r="D89" s="67">
        <v>10400</v>
      </c>
      <c r="E89" s="68">
        <v>4.62</v>
      </c>
      <c r="F89" s="71">
        <f t="shared" si="1"/>
        <v>3.3985581874356336</v>
      </c>
      <c r="G89" s="68">
        <v>0.04</v>
      </c>
      <c r="H89" s="75"/>
    </row>
    <row r="90" spans="1:8" ht="26.25" x14ac:dyDescent="0.25">
      <c r="A90" s="66" t="s">
        <v>90</v>
      </c>
      <c r="B90" s="68">
        <v>135.94</v>
      </c>
      <c r="C90" s="66"/>
      <c r="D90" s="66"/>
      <c r="E90" s="68">
        <v>4.62</v>
      </c>
      <c r="F90" s="71">
        <f t="shared" si="1"/>
        <v>3.3985581874356336</v>
      </c>
      <c r="G90" s="66"/>
      <c r="H90" s="75"/>
    </row>
    <row r="91" spans="1:8" ht="26.25" x14ac:dyDescent="0.25">
      <c r="A91" s="66" t="s">
        <v>21</v>
      </c>
      <c r="B91" s="67">
        <v>104649.08</v>
      </c>
      <c r="C91" s="67">
        <v>782529</v>
      </c>
      <c r="D91" s="67">
        <v>831433</v>
      </c>
      <c r="E91" s="67">
        <v>60695.88</v>
      </c>
      <c r="F91" s="67">
        <f t="shared" si="1"/>
        <v>57.999439651070027</v>
      </c>
      <c r="G91" s="68">
        <v>7.3</v>
      </c>
      <c r="H91" s="75"/>
    </row>
    <row r="92" spans="1:8" ht="39" x14ac:dyDescent="0.25">
      <c r="A92" s="66" t="s">
        <v>91</v>
      </c>
      <c r="B92" s="66"/>
      <c r="C92" s="67">
        <v>4500</v>
      </c>
      <c r="D92" s="67">
        <v>5000</v>
      </c>
      <c r="E92" s="67">
        <v>1045</v>
      </c>
      <c r="F92" s="67"/>
      <c r="G92" s="68">
        <v>20.9</v>
      </c>
      <c r="H92" s="75"/>
    </row>
    <row r="93" spans="1:8" x14ac:dyDescent="0.25">
      <c r="A93" s="66" t="s">
        <v>183</v>
      </c>
      <c r="B93" s="66"/>
      <c r="C93" s="67">
        <v>4500</v>
      </c>
      <c r="D93" s="67">
        <v>5000</v>
      </c>
      <c r="E93" s="67">
        <v>1045</v>
      </c>
      <c r="F93" s="67"/>
      <c r="G93" s="68">
        <v>20.9</v>
      </c>
      <c r="H93" s="75"/>
    </row>
    <row r="94" spans="1:8" x14ac:dyDescent="0.25">
      <c r="A94" s="66" t="s">
        <v>198</v>
      </c>
      <c r="B94" s="66"/>
      <c r="C94" s="66"/>
      <c r="D94" s="66"/>
      <c r="E94" s="67">
        <v>1045</v>
      </c>
      <c r="F94" s="67"/>
      <c r="G94" s="66"/>
      <c r="H94" s="75"/>
    </row>
    <row r="95" spans="1:8" ht="26.25" x14ac:dyDescent="0.25">
      <c r="A95" s="66" t="s">
        <v>92</v>
      </c>
      <c r="B95" s="67">
        <v>67195.17</v>
      </c>
      <c r="C95" s="67">
        <v>306029</v>
      </c>
      <c r="D95" s="67">
        <v>339433</v>
      </c>
      <c r="E95" s="67">
        <v>59650.879999999997</v>
      </c>
      <c r="F95" s="67">
        <f t="shared" ref="F95:F100" si="2">SUM(E95/B95)*100</f>
        <v>88.772571004731432</v>
      </c>
      <c r="G95" s="68">
        <v>17.57</v>
      </c>
      <c r="H95" s="75"/>
    </row>
    <row r="96" spans="1:8" x14ac:dyDescent="0.25">
      <c r="A96" s="66" t="s">
        <v>93</v>
      </c>
      <c r="B96" s="67">
        <v>50535.17</v>
      </c>
      <c r="C96" s="67">
        <v>194529</v>
      </c>
      <c r="D96" s="67">
        <v>243933</v>
      </c>
      <c r="E96" s="67">
        <v>59650.879999999997</v>
      </c>
      <c r="F96" s="67">
        <f t="shared" si="2"/>
        <v>118.03834834235248</v>
      </c>
      <c r="G96" s="68">
        <v>24.45</v>
      </c>
      <c r="H96" s="75"/>
    </row>
    <row r="97" spans="1:8" ht="26.25" x14ac:dyDescent="0.25">
      <c r="A97" s="66" t="s">
        <v>94</v>
      </c>
      <c r="B97" s="67">
        <v>21972.79</v>
      </c>
      <c r="C97" s="66"/>
      <c r="D97" s="66"/>
      <c r="E97" s="67">
        <v>29740.67</v>
      </c>
      <c r="F97" s="67">
        <f t="shared" si="2"/>
        <v>135.35226978458354</v>
      </c>
      <c r="G97" s="66"/>
      <c r="H97" s="75"/>
    </row>
    <row r="98" spans="1:8" ht="26.25" x14ac:dyDescent="0.25">
      <c r="A98" s="66" t="s">
        <v>162</v>
      </c>
      <c r="B98" s="68">
        <v>980.4</v>
      </c>
      <c r="C98" s="66"/>
      <c r="D98" s="66"/>
      <c r="E98" s="68">
        <v>393.5</v>
      </c>
      <c r="F98" s="71">
        <f t="shared" si="2"/>
        <v>40.136678906568747</v>
      </c>
      <c r="G98" s="66"/>
      <c r="H98" s="75"/>
    </row>
    <row r="99" spans="1:8" ht="26.25" x14ac:dyDescent="0.25">
      <c r="A99" s="66" t="s">
        <v>95</v>
      </c>
      <c r="B99" s="67">
        <v>26642.06</v>
      </c>
      <c r="C99" s="66"/>
      <c r="D99" s="66"/>
      <c r="E99" s="67">
        <v>27504.71</v>
      </c>
      <c r="F99" s="67">
        <f t="shared" si="2"/>
        <v>103.23792529556648</v>
      </c>
      <c r="G99" s="66"/>
      <c r="H99" s="75"/>
    </row>
    <row r="100" spans="1:8" ht="26.25" x14ac:dyDescent="0.25">
      <c r="A100" s="66" t="s">
        <v>179</v>
      </c>
      <c r="B100" s="68">
        <v>939.92</v>
      </c>
      <c r="C100" s="66"/>
      <c r="D100" s="66"/>
      <c r="E100" s="67">
        <v>2012</v>
      </c>
      <c r="F100" s="67">
        <f t="shared" si="2"/>
        <v>214.06077112945786</v>
      </c>
      <c r="G100" s="66"/>
      <c r="H100" s="75"/>
    </row>
    <row r="101" spans="1:8" x14ac:dyDescent="0.25">
      <c r="A101" s="66" t="s">
        <v>96</v>
      </c>
      <c r="B101" s="67">
        <v>16660</v>
      </c>
      <c r="C101" s="67">
        <v>111500</v>
      </c>
      <c r="D101" s="67">
        <v>95500</v>
      </c>
      <c r="E101" s="66"/>
      <c r="F101" s="68"/>
      <c r="G101" s="66"/>
      <c r="H101" s="75"/>
    </row>
    <row r="102" spans="1:8" ht="26.25" x14ac:dyDescent="0.25">
      <c r="A102" s="66" t="s">
        <v>97</v>
      </c>
      <c r="B102" s="67">
        <v>16660</v>
      </c>
      <c r="C102" s="66"/>
      <c r="D102" s="66"/>
      <c r="E102" s="66"/>
      <c r="F102" s="66"/>
      <c r="G102" s="66"/>
      <c r="H102" s="75"/>
    </row>
    <row r="103" spans="1:8" ht="26.25" x14ac:dyDescent="0.25">
      <c r="A103" s="66" t="s">
        <v>98</v>
      </c>
      <c r="B103" s="67">
        <v>37453.910000000003</v>
      </c>
      <c r="C103" s="67">
        <v>472000</v>
      </c>
      <c r="D103" s="67">
        <v>487000</v>
      </c>
      <c r="E103" s="66"/>
      <c r="F103" s="66"/>
      <c r="G103" s="66"/>
      <c r="H103" s="75"/>
    </row>
    <row r="104" spans="1:8" ht="26.25" x14ac:dyDescent="0.25">
      <c r="A104" s="66" t="s">
        <v>99</v>
      </c>
      <c r="B104" s="67">
        <v>35948.36</v>
      </c>
      <c r="C104" s="67">
        <v>462000</v>
      </c>
      <c r="D104" s="67">
        <v>462000</v>
      </c>
      <c r="E104" s="66"/>
      <c r="F104" s="66"/>
      <c r="G104" s="66"/>
      <c r="H104" s="75"/>
    </row>
    <row r="105" spans="1:8" ht="26.25" x14ac:dyDescent="0.25">
      <c r="A105" s="66" t="s">
        <v>100</v>
      </c>
      <c r="B105" s="67">
        <v>35948.36</v>
      </c>
      <c r="C105" s="66"/>
      <c r="D105" s="66"/>
      <c r="E105" s="66"/>
      <c r="F105" s="66"/>
      <c r="G105" s="66"/>
      <c r="H105" s="75"/>
    </row>
    <row r="106" spans="1:8" ht="26.25" x14ac:dyDescent="0.25">
      <c r="A106" s="66" t="s">
        <v>101</v>
      </c>
      <c r="B106" s="67">
        <v>1505.55</v>
      </c>
      <c r="C106" s="67">
        <v>10000</v>
      </c>
      <c r="D106" s="67">
        <v>25000</v>
      </c>
      <c r="E106" s="66"/>
      <c r="F106" s="66"/>
      <c r="G106" s="66"/>
      <c r="H106" s="75"/>
    </row>
    <row r="107" spans="1:8" ht="26.25" x14ac:dyDescent="0.25">
      <c r="A107" s="66" t="s">
        <v>102</v>
      </c>
      <c r="B107" s="67">
        <v>1505.55</v>
      </c>
      <c r="C107" s="66"/>
      <c r="D107" s="66"/>
      <c r="E107" s="66"/>
      <c r="F107" s="66"/>
      <c r="G107" s="66"/>
      <c r="H107" s="75"/>
    </row>
    <row r="108" spans="1:8" ht="24.75" customHeight="1" x14ac:dyDescent="0.25">
      <c r="A108" s="72" t="s">
        <v>22</v>
      </c>
      <c r="B108" s="73">
        <v>2365791.25</v>
      </c>
      <c r="C108" s="73">
        <v>15260176</v>
      </c>
      <c r="D108" s="73">
        <v>15655036</v>
      </c>
      <c r="E108" s="73">
        <v>6501891.25</v>
      </c>
      <c r="F108" s="73">
        <f t="shared" ref="F108" si="3">SUM(E108/B108)*100</f>
        <v>274.82945716364452</v>
      </c>
      <c r="G108" s="76">
        <v>41.53</v>
      </c>
      <c r="H108" s="75"/>
    </row>
    <row r="109" spans="1:8" x14ac:dyDescent="0.25">
      <c r="A109" s="75"/>
      <c r="B109" s="75"/>
      <c r="C109" s="75"/>
      <c r="D109" s="75"/>
      <c r="E109" s="75"/>
      <c r="F109" s="75"/>
      <c r="G109" s="75"/>
      <c r="H109" s="75"/>
    </row>
  </sheetData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0"/>
  <sheetViews>
    <sheetView workbookViewId="0">
      <selection activeCell="G3" sqref="G3:G5"/>
    </sheetView>
  </sheetViews>
  <sheetFormatPr defaultRowHeight="15" x14ac:dyDescent="0.25"/>
  <cols>
    <col min="1" max="1" width="31.7109375" customWidth="1"/>
    <col min="2" max="2" width="16" customWidth="1"/>
    <col min="3" max="3" width="14.5703125" customWidth="1"/>
    <col min="4" max="4" width="15.85546875" customWidth="1"/>
    <col min="5" max="6" width="15.7109375" customWidth="1"/>
    <col min="7" max="7" width="12.5703125" customWidth="1"/>
  </cols>
  <sheetData>
    <row r="1" spans="1:7" ht="15.75" thickBot="1" x14ac:dyDescent="0.3">
      <c r="A1" s="2"/>
      <c r="B1" s="2"/>
      <c r="C1" s="2"/>
      <c r="D1" s="2"/>
      <c r="E1" s="2"/>
      <c r="F1" s="2"/>
      <c r="G1" s="2"/>
    </row>
    <row r="2" spans="1:7" ht="39" thickBot="1" x14ac:dyDescent="0.3">
      <c r="A2" s="74" t="s">
        <v>14</v>
      </c>
      <c r="B2" s="74" t="s">
        <v>111</v>
      </c>
      <c r="C2" s="74" t="s">
        <v>209</v>
      </c>
      <c r="D2" s="74" t="s">
        <v>210</v>
      </c>
      <c r="E2" s="74" t="s">
        <v>211</v>
      </c>
      <c r="F2" s="74" t="s">
        <v>212</v>
      </c>
      <c r="G2" s="74" t="s">
        <v>15</v>
      </c>
    </row>
    <row r="3" spans="1:7" ht="24" customHeight="1" x14ac:dyDescent="0.25">
      <c r="A3" s="84" t="s">
        <v>201</v>
      </c>
      <c r="B3" s="85">
        <v>2282017.9</v>
      </c>
      <c r="C3" s="85">
        <v>15260176</v>
      </c>
      <c r="D3" s="85">
        <v>15655036</v>
      </c>
      <c r="E3" s="85">
        <v>7032029.2599999998</v>
      </c>
      <c r="F3" s="85">
        <f>E3/B3*100</f>
        <v>308.14961004468893</v>
      </c>
      <c r="G3" s="103">
        <v>44.92</v>
      </c>
    </row>
    <row r="4" spans="1:7" x14ac:dyDescent="0.25">
      <c r="A4" s="78" t="s">
        <v>108</v>
      </c>
      <c r="B4" s="79">
        <v>22470.11</v>
      </c>
      <c r="C4" s="79">
        <v>861736</v>
      </c>
      <c r="D4" s="79">
        <v>1074736</v>
      </c>
      <c r="E4" s="79">
        <v>782620.23</v>
      </c>
      <c r="F4" s="79">
        <f t="shared" ref="F4:F59" si="0">E4/B4*100</f>
        <v>3482.9390243305438</v>
      </c>
      <c r="G4" s="83">
        <v>72.819999999999993</v>
      </c>
    </row>
    <row r="5" spans="1:7" x14ac:dyDescent="0.25">
      <c r="A5" s="69" t="s">
        <v>17</v>
      </c>
      <c r="B5" s="80">
        <v>22470.11</v>
      </c>
      <c r="C5" s="80">
        <v>861736</v>
      </c>
      <c r="D5" s="80">
        <v>1074736</v>
      </c>
      <c r="E5" s="80">
        <v>782620.23</v>
      </c>
      <c r="F5" s="80">
        <f t="shared" si="0"/>
        <v>3482.9390243305438</v>
      </c>
      <c r="G5" s="82">
        <v>72.819999999999993</v>
      </c>
    </row>
    <row r="6" spans="1:7" ht="39" x14ac:dyDescent="0.25">
      <c r="A6" s="69" t="s">
        <v>34</v>
      </c>
      <c r="B6" s="80">
        <v>22470.11</v>
      </c>
      <c r="C6" s="80">
        <v>861736</v>
      </c>
      <c r="D6" s="80">
        <v>1074736</v>
      </c>
      <c r="E6" s="80">
        <v>782620.23</v>
      </c>
      <c r="F6" s="80">
        <f t="shared" si="0"/>
        <v>3482.9390243305438</v>
      </c>
      <c r="G6" s="68">
        <v>72.819999999999993</v>
      </c>
    </row>
    <row r="7" spans="1:7" ht="51.75" x14ac:dyDescent="0.25">
      <c r="A7" s="81" t="s">
        <v>35</v>
      </c>
      <c r="B7" s="80">
        <v>22470.11</v>
      </c>
      <c r="C7" s="80">
        <v>861736</v>
      </c>
      <c r="D7" s="80">
        <v>1074736</v>
      </c>
      <c r="E7" s="80">
        <v>782620.23</v>
      </c>
      <c r="F7" s="80">
        <f t="shared" si="0"/>
        <v>3482.9390243305438</v>
      </c>
      <c r="G7" s="68">
        <v>72.819999999999993</v>
      </c>
    </row>
    <row r="8" spans="1:7" x14ac:dyDescent="0.25">
      <c r="A8" s="78" t="s">
        <v>106</v>
      </c>
      <c r="B8" s="79">
        <v>77639.05</v>
      </c>
      <c r="C8" s="79">
        <v>1053000</v>
      </c>
      <c r="D8" s="79">
        <v>1120704</v>
      </c>
      <c r="E8" s="79">
        <v>520625.09</v>
      </c>
      <c r="F8" s="79">
        <f t="shared" si="0"/>
        <v>670.57117520113911</v>
      </c>
      <c r="G8" s="83">
        <v>46.46</v>
      </c>
    </row>
    <row r="9" spans="1:7" x14ac:dyDescent="0.25">
      <c r="A9" s="69" t="s">
        <v>17</v>
      </c>
      <c r="B9" s="80">
        <v>77639.05</v>
      </c>
      <c r="C9" s="80">
        <v>1053000</v>
      </c>
      <c r="D9" s="80">
        <v>1120704</v>
      </c>
      <c r="E9" s="80">
        <v>520625.09</v>
      </c>
      <c r="F9" s="80">
        <f t="shared" si="0"/>
        <v>670.57117520113911</v>
      </c>
      <c r="G9" s="82">
        <v>46.46</v>
      </c>
    </row>
    <row r="10" spans="1:7" ht="64.5" x14ac:dyDescent="0.25">
      <c r="A10" s="69" t="s">
        <v>30</v>
      </c>
      <c r="B10" s="80">
        <v>77639.05</v>
      </c>
      <c r="C10" s="80">
        <v>1053000</v>
      </c>
      <c r="D10" s="80">
        <v>1120704</v>
      </c>
      <c r="E10" s="80">
        <v>520625.09</v>
      </c>
      <c r="F10" s="80">
        <f t="shared" si="0"/>
        <v>670.57117520113911</v>
      </c>
      <c r="G10" s="68">
        <v>46.46</v>
      </c>
    </row>
    <row r="11" spans="1:7" ht="39" x14ac:dyDescent="0.25">
      <c r="A11" s="81" t="s">
        <v>31</v>
      </c>
      <c r="B11" s="80">
        <v>77639.05</v>
      </c>
      <c r="C11" s="80">
        <v>1053000</v>
      </c>
      <c r="D11" s="80">
        <v>1120704</v>
      </c>
      <c r="E11" s="80">
        <v>520625.09</v>
      </c>
      <c r="F11" s="80">
        <f t="shared" si="0"/>
        <v>670.57117520113911</v>
      </c>
      <c r="G11" s="68">
        <v>46.46</v>
      </c>
    </row>
    <row r="12" spans="1:7" x14ac:dyDescent="0.25">
      <c r="A12" s="78" t="s">
        <v>109</v>
      </c>
      <c r="B12" s="79">
        <v>102068.18</v>
      </c>
      <c r="C12" s="79">
        <v>385140</v>
      </c>
      <c r="D12" s="79">
        <v>385140</v>
      </c>
      <c r="E12" s="79">
        <v>99758.98</v>
      </c>
      <c r="F12" s="79">
        <f t="shared" si="0"/>
        <v>97.737590696728404</v>
      </c>
      <c r="G12" s="94">
        <v>25.9</v>
      </c>
    </row>
    <row r="13" spans="1:7" x14ac:dyDescent="0.25">
      <c r="A13" s="69" t="s">
        <v>17</v>
      </c>
      <c r="B13" s="80">
        <v>102068.18</v>
      </c>
      <c r="C13" s="80">
        <v>385140</v>
      </c>
      <c r="D13" s="80">
        <v>385140</v>
      </c>
      <c r="E13" s="80">
        <v>99758.98</v>
      </c>
      <c r="F13" s="80">
        <f t="shared" si="0"/>
        <v>97.737590696728404</v>
      </c>
      <c r="G13" s="68">
        <v>25.9</v>
      </c>
    </row>
    <row r="14" spans="1:7" ht="39" x14ac:dyDescent="0.25">
      <c r="A14" s="69" t="s">
        <v>34</v>
      </c>
      <c r="B14" s="80">
        <v>102068.18</v>
      </c>
      <c r="C14" s="80">
        <v>385140</v>
      </c>
      <c r="D14" s="80">
        <v>385140</v>
      </c>
      <c r="E14" s="80">
        <v>99758.98</v>
      </c>
      <c r="F14" s="80">
        <f t="shared" si="0"/>
        <v>97.737590696728404</v>
      </c>
      <c r="G14" s="68">
        <v>25.9</v>
      </c>
    </row>
    <row r="15" spans="1:7" ht="51.75" x14ac:dyDescent="0.25">
      <c r="A15" s="81" t="s">
        <v>35</v>
      </c>
      <c r="B15" s="80">
        <v>102068.18</v>
      </c>
      <c r="C15" s="80">
        <v>385140</v>
      </c>
      <c r="D15" s="80">
        <v>385140</v>
      </c>
      <c r="E15" s="80">
        <v>99758.98</v>
      </c>
      <c r="F15" s="80">
        <f t="shared" si="0"/>
        <v>97.737590696728404</v>
      </c>
      <c r="G15" s="68">
        <v>25.9</v>
      </c>
    </row>
    <row r="16" spans="1:7" x14ac:dyDescent="0.25">
      <c r="A16" s="66" t="s">
        <v>202</v>
      </c>
      <c r="B16" s="67">
        <v>2033679.18</v>
      </c>
      <c r="C16" s="67">
        <v>11706277</v>
      </c>
      <c r="D16" s="67">
        <v>11807433</v>
      </c>
      <c r="E16" s="67">
        <v>5472506.5</v>
      </c>
      <c r="F16" s="67">
        <f t="shared" si="0"/>
        <v>269.09389415099389</v>
      </c>
      <c r="G16" s="68">
        <v>46.35</v>
      </c>
    </row>
    <row r="17" spans="1:7" ht="26.25" x14ac:dyDescent="0.25">
      <c r="A17" s="78" t="s">
        <v>105</v>
      </c>
      <c r="B17" s="79">
        <v>84866.15</v>
      </c>
      <c r="C17" s="79">
        <v>521864</v>
      </c>
      <c r="D17" s="79">
        <v>544664</v>
      </c>
      <c r="E17" s="79">
        <v>238717.84</v>
      </c>
      <c r="F17" s="79">
        <f t="shared" si="0"/>
        <v>281.28746266915607</v>
      </c>
      <c r="G17" s="83">
        <v>43.83</v>
      </c>
    </row>
    <row r="18" spans="1:7" x14ac:dyDescent="0.25">
      <c r="A18" s="69" t="s">
        <v>17</v>
      </c>
      <c r="B18" s="80">
        <v>84866.15</v>
      </c>
      <c r="C18" s="80">
        <v>521864</v>
      </c>
      <c r="D18" s="80">
        <v>544664</v>
      </c>
      <c r="E18" s="80">
        <v>238717.84</v>
      </c>
      <c r="F18" s="80">
        <f t="shared" si="0"/>
        <v>281.28746266915607</v>
      </c>
      <c r="G18" s="82">
        <v>43.83</v>
      </c>
    </row>
    <row r="19" spans="1:7" x14ac:dyDescent="0.25">
      <c r="A19" s="69" t="s">
        <v>177</v>
      </c>
      <c r="B19" s="82">
        <v>0</v>
      </c>
      <c r="C19" s="80">
        <v>1200</v>
      </c>
      <c r="D19" s="82">
        <v>0</v>
      </c>
      <c r="E19" s="82">
        <v>0</v>
      </c>
      <c r="F19" s="82"/>
      <c r="G19" s="68">
        <v>0</v>
      </c>
    </row>
    <row r="20" spans="1:7" ht="26.25" x14ac:dyDescent="0.25">
      <c r="A20" s="81" t="s">
        <v>180</v>
      </c>
      <c r="B20" s="82">
        <v>0</v>
      </c>
      <c r="C20" s="80">
        <v>1200</v>
      </c>
      <c r="D20" s="82">
        <v>0</v>
      </c>
      <c r="E20" s="82">
        <v>0</v>
      </c>
      <c r="F20" s="82"/>
      <c r="G20" s="68">
        <v>0</v>
      </c>
    </row>
    <row r="21" spans="1:7" ht="51.75" x14ac:dyDescent="0.25">
      <c r="A21" s="69" t="s">
        <v>27</v>
      </c>
      <c r="B21" s="80">
        <v>84866.15</v>
      </c>
      <c r="C21" s="80">
        <v>496000</v>
      </c>
      <c r="D21" s="80">
        <v>496000</v>
      </c>
      <c r="E21" s="80">
        <v>220831.22</v>
      </c>
      <c r="F21" s="80">
        <f t="shared" si="0"/>
        <v>260.21119138785014</v>
      </c>
      <c r="G21" s="68">
        <v>44.52</v>
      </c>
    </row>
    <row r="22" spans="1:7" ht="26.25" x14ac:dyDescent="0.25">
      <c r="A22" s="81" t="s">
        <v>28</v>
      </c>
      <c r="B22" s="80">
        <v>84866.15</v>
      </c>
      <c r="C22" s="80">
        <v>496000</v>
      </c>
      <c r="D22" s="80">
        <v>496000</v>
      </c>
      <c r="E22" s="80">
        <v>220831.22</v>
      </c>
      <c r="F22" s="80">
        <f t="shared" si="0"/>
        <v>260.21119138785014</v>
      </c>
      <c r="G22" s="68">
        <v>44.52</v>
      </c>
    </row>
    <row r="23" spans="1:7" ht="26.25" x14ac:dyDescent="0.25">
      <c r="A23" s="69" t="s">
        <v>178</v>
      </c>
      <c r="B23" s="82">
        <v>0</v>
      </c>
      <c r="C23" s="80">
        <v>24664</v>
      </c>
      <c r="D23" s="80">
        <v>48664</v>
      </c>
      <c r="E23" s="80">
        <v>17886.62</v>
      </c>
      <c r="F23" s="80"/>
      <c r="G23" s="68">
        <v>36.76</v>
      </c>
    </row>
    <row r="24" spans="1:7" x14ac:dyDescent="0.25">
      <c r="A24" s="81" t="s">
        <v>181</v>
      </c>
      <c r="B24" s="82">
        <v>0</v>
      </c>
      <c r="C24" s="80">
        <v>24664</v>
      </c>
      <c r="D24" s="80">
        <v>48664</v>
      </c>
      <c r="E24" s="80">
        <v>17886.62</v>
      </c>
      <c r="F24" s="80"/>
      <c r="G24" s="68">
        <v>36.76</v>
      </c>
    </row>
    <row r="25" spans="1:7" ht="26.25" x14ac:dyDescent="0.25">
      <c r="A25" s="78" t="s">
        <v>103</v>
      </c>
      <c r="B25" s="79">
        <v>1948813.03</v>
      </c>
      <c r="C25" s="79">
        <v>11040513</v>
      </c>
      <c r="D25" s="79">
        <v>11109369</v>
      </c>
      <c r="E25" s="79">
        <v>5223357.2</v>
      </c>
      <c r="F25" s="79">
        <f t="shared" si="0"/>
        <v>268.02762089496088</v>
      </c>
      <c r="G25" s="83">
        <v>47.02</v>
      </c>
    </row>
    <row r="26" spans="1:7" x14ac:dyDescent="0.25">
      <c r="A26" s="69" t="s">
        <v>17</v>
      </c>
      <c r="B26" s="80">
        <v>1948813.03</v>
      </c>
      <c r="C26" s="80">
        <v>11040513</v>
      </c>
      <c r="D26" s="80">
        <v>11109369</v>
      </c>
      <c r="E26" s="80">
        <v>5223357.2</v>
      </c>
      <c r="F26" s="80">
        <f t="shared" si="0"/>
        <v>268.02762089496088</v>
      </c>
      <c r="G26" s="82">
        <v>47.02</v>
      </c>
    </row>
    <row r="27" spans="1:7" ht="39" x14ac:dyDescent="0.25">
      <c r="A27" s="69" t="s">
        <v>23</v>
      </c>
      <c r="B27" s="82">
        <v>2.02</v>
      </c>
      <c r="C27" s="80">
        <v>10000</v>
      </c>
      <c r="D27" s="80">
        <v>5000</v>
      </c>
      <c r="E27" s="82">
        <v>0</v>
      </c>
      <c r="F27" s="82">
        <f t="shared" si="0"/>
        <v>0</v>
      </c>
      <c r="G27" s="68">
        <v>0</v>
      </c>
    </row>
    <row r="28" spans="1:7" ht="26.25" x14ac:dyDescent="0.25">
      <c r="A28" s="81" t="s">
        <v>24</v>
      </c>
      <c r="B28" s="82">
        <v>2.02</v>
      </c>
      <c r="C28" s="80">
        <v>10000</v>
      </c>
      <c r="D28" s="80">
        <v>5000</v>
      </c>
      <c r="E28" s="82">
        <v>0</v>
      </c>
      <c r="F28" s="82">
        <f t="shared" si="0"/>
        <v>0</v>
      </c>
      <c r="G28" s="68">
        <v>0</v>
      </c>
    </row>
    <row r="29" spans="1:7" ht="39" x14ac:dyDescent="0.25">
      <c r="A29" s="69" t="s">
        <v>34</v>
      </c>
      <c r="B29" s="80">
        <v>1948811.01</v>
      </c>
      <c r="C29" s="80">
        <v>11030513</v>
      </c>
      <c r="D29" s="80">
        <v>11104369</v>
      </c>
      <c r="E29" s="80">
        <v>5223357.2</v>
      </c>
      <c r="F29" s="80">
        <f t="shared" si="0"/>
        <v>268.02789871348278</v>
      </c>
      <c r="G29" s="68">
        <v>47.04</v>
      </c>
    </row>
    <row r="30" spans="1:7" ht="26.25" x14ac:dyDescent="0.25">
      <c r="A30" s="81" t="s">
        <v>38</v>
      </c>
      <c r="B30" s="80">
        <v>1948811.01</v>
      </c>
      <c r="C30" s="80">
        <v>11030513</v>
      </c>
      <c r="D30" s="80">
        <v>11104369</v>
      </c>
      <c r="E30" s="80">
        <v>5223357.2</v>
      </c>
      <c r="F30" s="80">
        <f t="shared" si="0"/>
        <v>268.02789871348278</v>
      </c>
      <c r="G30" s="68">
        <v>47.04</v>
      </c>
    </row>
    <row r="31" spans="1:7" ht="26.25" x14ac:dyDescent="0.25">
      <c r="A31" s="78" t="s">
        <v>147</v>
      </c>
      <c r="B31" s="83">
        <v>0</v>
      </c>
      <c r="C31" s="79">
        <v>143900</v>
      </c>
      <c r="D31" s="79">
        <v>153400</v>
      </c>
      <c r="E31" s="79">
        <v>10431.459999999999</v>
      </c>
      <c r="F31" s="79"/>
      <c r="G31" s="83">
        <v>6.8</v>
      </c>
    </row>
    <row r="32" spans="1:7" x14ac:dyDescent="0.25">
      <c r="A32" s="69" t="s">
        <v>17</v>
      </c>
      <c r="B32" s="82">
        <v>0</v>
      </c>
      <c r="C32" s="80">
        <v>143900</v>
      </c>
      <c r="D32" s="80">
        <v>153400</v>
      </c>
      <c r="E32" s="80">
        <v>10431.459999999999</v>
      </c>
      <c r="F32" s="80"/>
      <c r="G32" s="68">
        <v>6.8</v>
      </c>
    </row>
    <row r="33" spans="1:7" ht="39" x14ac:dyDescent="0.25">
      <c r="A33" s="69" t="s">
        <v>23</v>
      </c>
      <c r="B33" s="82">
        <v>0</v>
      </c>
      <c r="C33" s="80">
        <v>143900</v>
      </c>
      <c r="D33" s="80">
        <v>153400</v>
      </c>
      <c r="E33" s="80">
        <v>10431.459999999999</v>
      </c>
      <c r="F33" s="80"/>
      <c r="G33" s="68">
        <v>6.8</v>
      </c>
    </row>
    <row r="34" spans="1:7" ht="26.25" x14ac:dyDescent="0.25">
      <c r="A34" s="81" t="s">
        <v>24</v>
      </c>
      <c r="B34" s="82">
        <v>0</v>
      </c>
      <c r="C34" s="80">
        <v>143900</v>
      </c>
      <c r="D34" s="80">
        <v>153400</v>
      </c>
      <c r="E34" s="80">
        <v>10431.459999999999</v>
      </c>
      <c r="F34" s="80"/>
      <c r="G34" s="68">
        <v>6.8</v>
      </c>
    </row>
    <row r="35" spans="1:7" x14ac:dyDescent="0.25">
      <c r="A35" s="66" t="s">
        <v>203</v>
      </c>
      <c r="B35" s="67">
        <v>45721.120000000003</v>
      </c>
      <c r="C35" s="67">
        <v>1198961</v>
      </c>
      <c r="D35" s="67">
        <v>1207961</v>
      </c>
      <c r="E35" s="67">
        <v>139748.29</v>
      </c>
      <c r="F35" s="67">
        <f t="shared" si="0"/>
        <v>305.65368914847227</v>
      </c>
      <c r="G35" s="68">
        <v>11.57</v>
      </c>
    </row>
    <row r="36" spans="1:7" ht="26.25" x14ac:dyDescent="0.25">
      <c r="A36" s="78" t="s">
        <v>104</v>
      </c>
      <c r="B36" s="83">
        <v>0</v>
      </c>
      <c r="C36" s="79">
        <v>110900</v>
      </c>
      <c r="D36" s="79">
        <v>125900</v>
      </c>
      <c r="E36" s="79">
        <v>4446.1000000000004</v>
      </c>
      <c r="F36" s="79"/>
      <c r="G36" s="83">
        <v>3.53</v>
      </c>
    </row>
    <row r="37" spans="1:7" x14ac:dyDescent="0.25">
      <c r="A37" s="69" t="s">
        <v>17</v>
      </c>
      <c r="B37" s="82">
        <v>0</v>
      </c>
      <c r="C37" s="80">
        <v>110900</v>
      </c>
      <c r="D37" s="80">
        <v>125900</v>
      </c>
      <c r="E37" s="80">
        <v>4446.1000000000004</v>
      </c>
      <c r="F37" s="80"/>
      <c r="G37" s="68">
        <v>3.53</v>
      </c>
    </row>
    <row r="38" spans="1:7" ht="39" x14ac:dyDescent="0.25">
      <c r="A38" s="69" t="s">
        <v>23</v>
      </c>
      <c r="B38" s="82">
        <v>0</v>
      </c>
      <c r="C38" s="80">
        <v>110900</v>
      </c>
      <c r="D38" s="80">
        <v>125900</v>
      </c>
      <c r="E38" s="80">
        <v>4446.1000000000004</v>
      </c>
      <c r="F38" s="80"/>
      <c r="G38" s="68">
        <v>3.53</v>
      </c>
    </row>
    <row r="39" spans="1:7" ht="39" x14ac:dyDescent="0.25">
      <c r="A39" s="81" t="s">
        <v>26</v>
      </c>
      <c r="B39" s="82">
        <v>0</v>
      </c>
      <c r="C39" s="80">
        <v>110900</v>
      </c>
      <c r="D39" s="80">
        <v>125900</v>
      </c>
      <c r="E39" s="80">
        <v>4446.1000000000004</v>
      </c>
      <c r="F39" s="80"/>
      <c r="G39" s="68">
        <v>3.53</v>
      </c>
    </row>
    <row r="40" spans="1:7" x14ac:dyDescent="0.25">
      <c r="A40" s="78" t="s">
        <v>204</v>
      </c>
      <c r="B40" s="79">
        <v>45721.120000000003</v>
      </c>
      <c r="C40" s="79">
        <v>1088061</v>
      </c>
      <c r="D40" s="79">
        <v>1082061</v>
      </c>
      <c r="E40" s="79">
        <v>135302.19</v>
      </c>
      <c r="F40" s="79">
        <f t="shared" si="0"/>
        <v>295.92929919477035</v>
      </c>
      <c r="G40" s="83">
        <v>12.5</v>
      </c>
    </row>
    <row r="41" spans="1:7" ht="26.25" x14ac:dyDescent="0.25">
      <c r="A41" s="78" t="s">
        <v>148</v>
      </c>
      <c r="B41" s="79">
        <v>45721.120000000003</v>
      </c>
      <c r="C41" s="79">
        <v>1088061</v>
      </c>
      <c r="D41" s="79">
        <v>1082061</v>
      </c>
      <c r="E41" s="79">
        <v>135302.19</v>
      </c>
      <c r="F41" s="79">
        <f t="shared" si="0"/>
        <v>295.92929919477035</v>
      </c>
      <c r="G41" s="83">
        <v>12.5</v>
      </c>
    </row>
    <row r="42" spans="1:7" x14ac:dyDescent="0.25">
      <c r="A42" s="69" t="s">
        <v>17</v>
      </c>
      <c r="B42" s="80">
        <v>45721.120000000003</v>
      </c>
      <c r="C42" s="80">
        <v>1088061</v>
      </c>
      <c r="D42" s="80">
        <v>1082061</v>
      </c>
      <c r="E42" s="80">
        <v>135302.19</v>
      </c>
      <c r="F42" s="80">
        <f t="shared" si="0"/>
        <v>295.92929919477035</v>
      </c>
      <c r="G42" s="68">
        <v>12.5</v>
      </c>
    </row>
    <row r="43" spans="1:7" ht="39" x14ac:dyDescent="0.25">
      <c r="A43" s="69" t="s">
        <v>23</v>
      </c>
      <c r="B43" s="80">
        <v>45721.120000000003</v>
      </c>
      <c r="C43" s="80">
        <v>1088061</v>
      </c>
      <c r="D43" s="80">
        <v>1082061</v>
      </c>
      <c r="E43" s="80">
        <v>135302.19</v>
      </c>
      <c r="F43" s="80">
        <f t="shared" si="0"/>
        <v>295.92929919477035</v>
      </c>
      <c r="G43" s="68">
        <v>12.5</v>
      </c>
    </row>
    <row r="44" spans="1:7" ht="26.25" x14ac:dyDescent="0.25">
      <c r="A44" s="81" t="s">
        <v>175</v>
      </c>
      <c r="B44" s="80">
        <v>45721.120000000003</v>
      </c>
      <c r="C44" s="80">
        <v>1088061</v>
      </c>
      <c r="D44" s="80">
        <v>1082061</v>
      </c>
      <c r="E44" s="80">
        <v>135302.19</v>
      </c>
      <c r="F44" s="80">
        <f t="shared" si="0"/>
        <v>295.92929919477035</v>
      </c>
      <c r="G44" s="68">
        <v>12.5</v>
      </c>
    </row>
    <row r="45" spans="1:7" x14ac:dyDescent="0.25">
      <c r="A45" s="66" t="s">
        <v>205</v>
      </c>
      <c r="B45" s="66"/>
      <c r="C45" s="67">
        <v>10062</v>
      </c>
      <c r="D45" s="67">
        <v>11062</v>
      </c>
      <c r="E45" s="66"/>
      <c r="F45" s="66"/>
      <c r="G45" s="66"/>
    </row>
    <row r="46" spans="1:7" x14ac:dyDescent="0.25">
      <c r="A46" s="66" t="s">
        <v>206</v>
      </c>
      <c r="B46" s="66"/>
      <c r="C46" s="67">
        <v>10062</v>
      </c>
      <c r="D46" s="67">
        <v>11062</v>
      </c>
      <c r="E46" s="66"/>
      <c r="F46" s="66"/>
      <c r="G46" s="66"/>
    </row>
    <row r="47" spans="1:7" x14ac:dyDescent="0.25">
      <c r="A47" s="78" t="s">
        <v>107</v>
      </c>
      <c r="B47" s="83">
        <v>0</v>
      </c>
      <c r="C47" s="79">
        <v>10062</v>
      </c>
      <c r="D47" s="79">
        <v>11062</v>
      </c>
      <c r="E47" s="83">
        <v>0</v>
      </c>
      <c r="F47" s="83"/>
      <c r="G47" s="83">
        <v>0</v>
      </c>
    </row>
    <row r="48" spans="1:7" x14ac:dyDescent="0.25">
      <c r="A48" s="69" t="s">
        <v>17</v>
      </c>
      <c r="B48" s="82">
        <v>0</v>
      </c>
      <c r="C48" s="80">
        <v>10062</v>
      </c>
      <c r="D48" s="80">
        <v>11062</v>
      </c>
      <c r="E48" s="82">
        <v>0</v>
      </c>
      <c r="F48" s="82"/>
      <c r="G48" s="68">
        <v>0</v>
      </c>
    </row>
    <row r="49" spans="1:7" ht="54" customHeight="1" x14ac:dyDescent="0.25">
      <c r="A49" s="69" t="s">
        <v>30</v>
      </c>
      <c r="B49" s="82">
        <v>0</v>
      </c>
      <c r="C49" s="80">
        <v>10062</v>
      </c>
      <c r="D49" s="80">
        <v>11062</v>
      </c>
      <c r="E49" s="82">
        <v>0</v>
      </c>
      <c r="F49" s="82"/>
      <c r="G49" s="68">
        <v>0</v>
      </c>
    </row>
    <row r="50" spans="1:7" ht="52.5" customHeight="1" x14ac:dyDescent="0.25">
      <c r="A50" s="81" t="s">
        <v>33</v>
      </c>
      <c r="B50" s="82">
        <v>0</v>
      </c>
      <c r="C50" s="80">
        <v>10062</v>
      </c>
      <c r="D50" s="80">
        <v>11062</v>
      </c>
      <c r="E50" s="82">
        <v>0</v>
      </c>
      <c r="F50" s="82"/>
      <c r="G50" s="68">
        <v>0</v>
      </c>
    </row>
    <row r="51" spans="1:7" ht="21.75" customHeight="1" x14ac:dyDescent="0.25">
      <c r="A51" s="66" t="s">
        <v>207</v>
      </c>
      <c r="B51" s="68">
        <v>440.26</v>
      </c>
      <c r="C51" s="67">
        <v>45000</v>
      </c>
      <c r="D51" s="67">
        <v>48000</v>
      </c>
      <c r="E51" s="67">
        <v>16770.169999999998</v>
      </c>
      <c r="F51" s="67">
        <f t="shared" si="0"/>
        <v>3809.1514105301408</v>
      </c>
      <c r="G51" s="68">
        <v>34.94</v>
      </c>
    </row>
    <row r="52" spans="1:7" ht="26.25" x14ac:dyDescent="0.25">
      <c r="A52" s="66" t="s">
        <v>208</v>
      </c>
      <c r="B52" s="68">
        <v>440.26</v>
      </c>
      <c r="C52" s="67">
        <v>45000</v>
      </c>
      <c r="D52" s="67">
        <v>48000</v>
      </c>
      <c r="E52" s="67">
        <v>16770.169999999998</v>
      </c>
      <c r="F52" s="67">
        <f t="shared" si="0"/>
        <v>3809.1514105301408</v>
      </c>
      <c r="G52" s="68">
        <v>34.94</v>
      </c>
    </row>
    <row r="53" spans="1:7" ht="39" x14ac:dyDescent="0.25">
      <c r="A53" s="78" t="s">
        <v>110</v>
      </c>
      <c r="B53" s="83">
        <v>440.26</v>
      </c>
      <c r="C53" s="79">
        <v>45000</v>
      </c>
      <c r="D53" s="79">
        <v>48000</v>
      </c>
      <c r="E53" s="79">
        <v>16770.169999999998</v>
      </c>
      <c r="F53" s="79">
        <f t="shared" si="0"/>
        <v>3809.1514105301408</v>
      </c>
      <c r="G53" s="83">
        <v>34.94</v>
      </c>
    </row>
    <row r="54" spans="1:7" x14ac:dyDescent="0.25">
      <c r="A54" s="69" t="s">
        <v>17</v>
      </c>
      <c r="B54" s="82">
        <v>0</v>
      </c>
      <c r="C54" s="80">
        <v>26000</v>
      </c>
      <c r="D54" s="80">
        <v>32600</v>
      </c>
      <c r="E54" s="80">
        <v>14323.81</v>
      </c>
      <c r="F54" s="80"/>
      <c r="G54" s="68">
        <v>43.94</v>
      </c>
    </row>
    <row r="55" spans="1:7" ht="51.75" x14ac:dyDescent="0.25">
      <c r="A55" s="69" t="s">
        <v>27</v>
      </c>
      <c r="B55" s="82">
        <v>0</v>
      </c>
      <c r="C55" s="80">
        <v>26000</v>
      </c>
      <c r="D55" s="80">
        <v>32600</v>
      </c>
      <c r="E55" s="80">
        <v>14323.81</v>
      </c>
      <c r="F55" s="80"/>
      <c r="G55" s="68">
        <v>43.94</v>
      </c>
    </row>
    <row r="56" spans="1:7" ht="26.25" x14ac:dyDescent="0.25">
      <c r="A56" s="81" t="s">
        <v>28</v>
      </c>
      <c r="B56" s="82">
        <v>0</v>
      </c>
      <c r="C56" s="80">
        <v>26000</v>
      </c>
      <c r="D56" s="80">
        <v>32600</v>
      </c>
      <c r="E56" s="80">
        <v>14323.81</v>
      </c>
      <c r="F56" s="80"/>
      <c r="G56" s="68">
        <v>43.94</v>
      </c>
    </row>
    <row r="57" spans="1:7" ht="26.25" x14ac:dyDescent="0.25">
      <c r="A57" s="69" t="s">
        <v>18</v>
      </c>
      <c r="B57" s="82">
        <v>440.26</v>
      </c>
      <c r="C57" s="80">
        <v>19000</v>
      </c>
      <c r="D57" s="80">
        <v>15400</v>
      </c>
      <c r="E57" s="80">
        <v>2446.36</v>
      </c>
      <c r="F57" s="80">
        <f t="shared" si="0"/>
        <v>555.66256303093633</v>
      </c>
      <c r="G57" s="68">
        <v>15.89</v>
      </c>
    </row>
    <row r="58" spans="1:7" ht="39" x14ac:dyDescent="0.25">
      <c r="A58" s="69" t="s">
        <v>40</v>
      </c>
      <c r="B58" s="82">
        <v>440.26</v>
      </c>
      <c r="C58" s="80">
        <v>19000</v>
      </c>
      <c r="D58" s="80">
        <v>15400</v>
      </c>
      <c r="E58" s="80">
        <v>2446.36</v>
      </c>
      <c r="F58" s="80">
        <f t="shared" si="0"/>
        <v>555.66256303093633</v>
      </c>
      <c r="G58" s="68">
        <v>15.89</v>
      </c>
    </row>
    <row r="59" spans="1:7" ht="26.25" x14ac:dyDescent="0.25">
      <c r="A59" s="81" t="s">
        <v>41</v>
      </c>
      <c r="B59" s="82">
        <v>440.26</v>
      </c>
      <c r="C59" s="80">
        <v>3000</v>
      </c>
      <c r="D59" s="80">
        <v>5000</v>
      </c>
      <c r="E59" s="82">
        <v>211.36</v>
      </c>
      <c r="F59" s="86">
        <f t="shared" si="0"/>
        <v>48.007995275519015</v>
      </c>
      <c r="G59" s="68">
        <v>4.2300000000000004</v>
      </c>
    </row>
    <row r="60" spans="1:7" ht="26.25" x14ac:dyDescent="0.25">
      <c r="A60" s="81" t="s">
        <v>182</v>
      </c>
      <c r="B60" s="82">
        <v>0</v>
      </c>
      <c r="C60" s="82">
        <v>0</v>
      </c>
      <c r="D60" s="80">
        <v>2400</v>
      </c>
      <c r="E60" s="82">
        <v>0</v>
      </c>
      <c r="F60" s="82"/>
      <c r="G60" s="68">
        <v>0</v>
      </c>
    </row>
    <row r="61" spans="1:7" ht="26.25" x14ac:dyDescent="0.25">
      <c r="A61" s="81" t="s">
        <v>43</v>
      </c>
      <c r="B61" s="82">
        <v>0</v>
      </c>
      <c r="C61" s="80">
        <v>16000</v>
      </c>
      <c r="D61" s="80">
        <v>8000</v>
      </c>
      <c r="E61" s="80">
        <v>2235</v>
      </c>
      <c r="F61" s="80"/>
      <c r="G61" s="68">
        <v>27.94</v>
      </c>
    </row>
    <row r="62" spans="1:7" ht="23.25" customHeight="1" x14ac:dyDescent="0.25">
      <c r="A62" s="99" t="s">
        <v>113</v>
      </c>
      <c r="B62" s="100">
        <v>2365791.25</v>
      </c>
      <c r="C62" s="100">
        <v>15260176</v>
      </c>
      <c r="D62" s="100">
        <v>15655036</v>
      </c>
      <c r="E62" s="100">
        <v>6501891.25</v>
      </c>
      <c r="F62" s="100">
        <f>E62/B62*100</f>
        <v>274.82945716364452</v>
      </c>
      <c r="G62" s="101">
        <v>41.53</v>
      </c>
    </row>
    <row r="63" spans="1:7" ht="22.5" customHeight="1" x14ac:dyDescent="0.25">
      <c r="A63" s="78" t="s">
        <v>108</v>
      </c>
      <c r="B63" s="79">
        <v>22835.59</v>
      </c>
      <c r="C63" s="79">
        <v>861736</v>
      </c>
      <c r="D63" s="79">
        <v>1074736</v>
      </c>
      <c r="E63" s="79">
        <v>779221.39</v>
      </c>
      <c r="F63" s="79">
        <f>E63/B63*100</f>
        <v>3412.3111774208596</v>
      </c>
      <c r="G63" s="83">
        <v>72.5</v>
      </c>
    </row>
    <row r="64" spans="1:7" x14ac:dyDescent="0.25">
      <c r="A64" s="89" t="s">
        <v>20</v>
      </c>
      <c r="B64" s="90">
        <v>22835.59</v>
      </c>
      <c r="C64" s="90">
        <v>861736</v>
      </c>
      <c r="D64" s="90">
        <v>1074736</v>
      </c>
      <c r="E64" s="90">
        <v>779221.39</v>
      </c>
      <c r="F64" s="90"/>
      <c r="G64" s="98">
        <v>72.5</v>
      </c>
    </row>
    <row r="65" spans="1:7" x14ac:dyDescent="0.25">
      <c r="A65" s="89" t="s">
        <v>45</v>
      </c>
      <c r="B65" s="90">
        <v>19545.73</v>
      </c>
      <c r="C65" s="90">
        <v>794500</v>
      </c>
      <c r="D65" s="90">
        <v>1005900</v>
      </c>
      <c r="E65" s="90">
        <v>751532.18</v>
      </c>
      <c r="F65" s="90">
        <f t="shared" ref="F65:F70" si="1">E65/B65*100</f>
        <v>3844.9941751983688</v>
      </c>
      <c r="G65" s="98">
        <v>74.709999999999994</v>
      </c>
    </row>
    <row r="66" spans="1:7" x14ac:dyDescent="0.25">
      <c r="A66" s="89" t="s">
        <v>46</v>
      </c>
      <c r="B66" s="90">
        <v>16443.34</v>
      </c>
      <c r="C66" s="90">
        <v>636000</v>
      </c>
      <c r="D66" s="90">
        <v>845000</v>
      </c>
      <c r="E66" s="90">
        <v>626639.94999999995</v>
      </c>
      <c r="F66" s="90">
        <f t="shared" si="1"/>
        <v>3810.9042931667163</v>
      </c>
      <c r="G66" s="98">
        <v>74.16</v>
      </c>
    </row>
    <row r="67" spans="1:7" x14ac:dyDescent="0.25">
      <c r="A67" s="89" t="s">
        <v>50</v>
      </c>
      <c r="B67" s="92">
        <v>100</v>
      </c>
      <c r="C67" s="90">
        <v>1500</v>
      </c>
      <c r="D67" s="90">
        <v>2400</v>
      </c>
      <c r="E67" s="92">
        <v>400</v>
      </c>
      <c r="F67" s="92">
        <f t="shared" si="1"/>
        <v>400</v>
      </c>
      <c r="G67" s="98">
        <v>16.670000000000002</v>
      </c>
    </row>
    <row r="68" spans="1:7" x14ac:dyDescent="0.25">
      <c r="A68" s="89" t="s">
        <v>52</v>
      </c>
      <c r="B68" s="90">
        <v>3002.39</v>
      </c>
      <c r="C68" s="90">
        <v>157000</v>
      </c>
      <c r="D68" s="90">
        <v>158500</v>
      </c>
      <c r="E68" s="90">
        <v>124492.23</v>
      </c>
      <c r="F68" s="90">
        <f t="shared" si="1"/>
        <v>4146.4376713218471</v>
      </c>
      <c r="G68" s="98">
        <v>78.540000000000006</v>
      </c>
    </row>
    <row r="69" spans="1:7" x14ac:dyDescent="0.25">
      <c r="A69" s="89" t="s">
        <v>54</v>
      </c>
      <c r="B69" s="90">
        <v>3289.86</v>
      </c>
      <c r="C69" s="90">
        <v>67236</v>
      </c>
      <c r="D69" s="90">
        <v>68836</v>
      </c>
      <c r="E69" s="90">
        <v>27689.21</v>
      </c>
      <c r="F69" s="90">
        <f t="shared" si="1"/>
        <v>841.65314025520831</v>
      </c>
      <c r="G69" s="98">
        <v>40.22</v>
      </c>
    </row>
    <row r="70" spans="1:7" ht="26.25" x14ac:dyDescent="0.25">
      <c r="A70" s="89" t="s">
        <v>55</v>
      </c>
      <c r="B70" s="90">
        <v>3289.86</v>
      </c>
      <c r="C70" s="90">
        <v>60000</v>
      </c>
      <c r="D70" s="90">
        <v>61000</v>
      </c>
      <c r="E70" s="90">
        <v>27689.21</v>
      </c>
      <c r="F70" s="90">
        <f t="shared" si="1"/>
        <v>841.65314025520831</v>
      </c>
      <c r="G70" s="98">
        <v>45.39</v>
      </c>
    </row>
    <row r="71" spans="1:7" ht="26.25" x14ac:dyDescent="0.25">
      <c r="A71" s="89" t="s">
        <v>60</v>
      </c>
      <c r="B71" s="89"/>
      <c r="C71" s="92">
        <v>200</v>
      </c>
      <c r="D71" s="92">
        <v>400</v>
      </c>
      <c r="E71" s="89"/>
      <c r="F71" s="89"/>
      <c r="G71" s="95"/>
    </row>
    <row r="72" spans="1:7" x14ac:dyDescent="0.25">
      <c r="A72" s="89" t="s">
        <v>67</v>
      </c>
      <c r="B72" s="89"/>
      <c r="C72" s="90">
        <v>6836</v>
      </c>
      <c r="D72" s="90">
        <v>7036</v>
      </c>
      <c r="E72" s="89"/>
      <c r="F72" s="89"/>
      <c r="G72" s="95"/>
    </row>
    <row r="73" spans="1:7" ht="26.25" x14ac:dyDescent="0.25">
      <c r="A73" s="89" t="s">
        <v>77</v>
      </c>
      <c r="B73" s="89"/>
      <c r="C73" s="92">
        <v>200</v>
      </c>
      <c r="D73" s="92">
        <v>400</v>
      </c>
      <c r="E73" s="89"/>
      <c r="F73" s="89"/>
      <c r="G73" s="95"/>
    </row>
    <row r="74" spans="1:7" x14ac:dyDescent="0.25">
      <c r="A74" s="78" t="s">
        <v>106</v>
      </c>
      <c r="B74" s="79">
        <v>90015.12</v>
      </c>
      <c r="C74" s="79">
        <v>1053000</v>
      </c>
      <c r="D74" s="79">
        <v>1120704</v>
      </c>
      <c r="E74" s="79">
        <v>468760.84</v>
      </c>
      <c r="F74" s="79">
        <f>E74/B74*100</f>
        <v>520.75789045218187</v>
      </c>
      <c r="G74" s="83">
        <v>41.83</v>
      </c>
    </row>
    <row r="75" spans="1:7" x14ac:dyDescent="0.25">
      <c r="A75" s="89" t="s">
        <v>20</v>
      </c>
      <c r="B75" s="90">
        <v>90015.12</v>
      </c>
      <c r="C75" s="90">
        <v>1034000</v>
      </c>
      <c r="D75" s="90">
        <v>1086500</v>
      </c>
      <c r="E75" s="90">
        <v>466525.41</v>
      </c>
      <c r="F75" s="90">
        <f t="shared" ref="F75:F106" si="2">E75/B75*100</f>
        <v>518.2744965512461</v>
      </c>
      <c r="G75" s="98">
        <v>42.94</v>
      </c>
    </row>
    <row r="76" spans="1:7" x14ac:dyDescent="0.25">
      <c r="A76" s="89" t="s">
        <v>45</v>
      </c>
      <c r="B76" s="90">
        <v>4930.3</v>
      </c>
      <c r="C76" s="90">
        <v>471200</v>
      </c>
      <c r="D76" s="90">
        <v>447200</v>
      </c>
      <c r="E76" s="90">
        <v>209595.1</v>
      </c>
      <c r="F76" s="90">
        <f t="shared" si="2"/>
        <v>4251.1632152201691</v>
      </c>
      <c r="G76" s="98">
        <v>46.87</v>
      </c>
    </row>
    <row r="77" spans="1:7" x14ac:dyDescent="0.25">
      <c r="A77" s="89" t="s">
        <v>46</v>
      </c>
      <c r="B77" s="90">
        <v>4930.3</v>
      </c>
      <c r="C77" s="90">
        <v>433200</v>
      </c>
      <c r="D77" s="90">
        <v>411200</v>
      </c>
      <c r="E77" s="90">
        <v>177659.69</v>
      </c>
      <c r="F77" s="90">
        <f t="shared" si="2"/>
        <v>3603.4255521976347</v>
      </c>
      <c r="G77" s="98">
        <v>43.21</v>
      </c>
    </row>
    <row r="78" spans="1:7" x14ac:dyDescent="0.25">
      <c r="A78" s="89" t="s">
        <v>50</v>
      </c>
      <c r="B78" s="89"/>
      <c r="C78" s="90">
        <v>8000</v>
      </c>
      <c r="D78" s="90">
        <v>3000</v>
      </c>
      <c r="E78" s="90">
        <v>1241.44</v>
      </c>
      <c r="F78" s="90"/>
      <c r="G78" s="98">
        <v>41.38</v>
      </c>
    </row>
    <row r="79" spans="1:7" x14ac:dyDescent="0.25">
      <c r="A79" s="89" t="s">
        <v>52</v>
      </c>
      <c r="B79" s="89"/>
      <c r="C79" s="90">
        <v>30000</v>
      </c>
      <c r="D79" s="90">
        <v>33000</v>
      </c>
      <c r="E79" s="90">
        <v>30693.97</v>
      </c>
      <c r="F79" s="90"/>
      <c r="G79" s="98">
        <v>93.01</v>
      </c>
    </row>
    <row r="80" spans="1:7" x14ac:dyDescent="0.25">
      <c r="A80" s="89" t="s">
        <v>54</v>
      </c>
      <c r="B80" s="90">
        <v>85084.82</v>
      </c>
      <c r="C80" s="90">
        <v>562800</v>
      </c>
      <c r="D80" s="90">
        <v>639300</v>
      </c>
      <c r="E80" s="90">
        <v>256930.31</v>
      </c>
      <c r="F80" s="90">
        <f t="shared" si="2"/>
        <v>301.9696227834765</v>
      </c>
      <c r="G80" s="98">
        <v>40.19</v>
      </c>
    </row>
    <row r="81" spans="1:7" ht="26.25" x14ac:dyDescent="0.25">
      <c r="A81" s="89" t="s">
        <v>55</v>
      </c>
      <c r="B81" s="90">
        <v>15822.58</v>
      </c>
      <c r="C81" s="90">
        <v>55000</v>
      </c>
      <c r="D81" s="90">
        <v>60000</v>
      </c>
      <c r="E81" s="90">
        <v>26805.89</v>
      </c>
      <c r="F81" s="90">
        <f t="shared" si="2"/>
        <v>169.41541771316687</v>
      </c>
      <c r="G81" s="98">
        <v>44.68</v>
      </c>
    </row>
    <row r="82" spans="1:7" ht="26.25" x14ac:dyDescent="0.25">
      <c r="A82" s="89" t="s">
        <v>60</v>
      </c>
      <c r="B82" s="90">
        <v>53485.55</v>
      </c>
      <c r="C82" s="90">
        <v>361000</v>
      </c>
      <c r="D82" s="90">
        <v>373000</v>
      </c>
      <c r="E82" s="90">
        <v>162002.45000000001</v>
      </c>
      <c r="F82" s="90">
        <f t="shared" si="2"/>
        <v>302.89012639862545</v>
      </c>
      <c r="G82" s="98">
        <v>43.43</v>
      </c>
    </row>
    <row r="83" spans="1:7" x14ac:dyDescent="0.25">
      <c r="A83" s="89" t="s">
        <v>67</v>
      </c>
      <c r="B83" s="90">
        <v>12859.18</v>
      </c>
      <c r="C83" s="90">
        <v>131800</v>
      </c>
      <c r="D83" s="90">
        <v>150800</v>
      </c>
      <c r="E83" s="90">
        <v>54941.07</v>
      </c>
      <c r="F83" s="90">
        <f t="shared" si="2"/>
        <v>427.25173766912042</v>
      </c>
      <c r="G83" s="98">
        <v>36.43</v>
      </c>
    </row>
    <row r="84" spans="1:7" ht="51.75" x14ac:dyDescent="0.25">
      <c r="A84" s="89" t="s">
        <v>196</v>
      </c>
      <c r="B84" s="89"/>
      <c r="C84" s="89"/>
      <c r="D84" s="90">
        <v>40500</v>
      </c>
      <c r="E84" s="90">
        <v>9481.61</v>
      </c>
      <c r="F84" s="90"/>
      <c r="G84" s="98">
        <v>23.41</v>
      </c>
    </row>
    <row r="85" spans="1:7" ht="26.25" x14ac:dyDescent="0.25">
      <c r="A85" s="89" t="s">
        <v>77</v>
      </c>
      <c r="B85" s="90">
        <v>2917.51</v>
      </c>
      <c r="C85" s="90">
        <v>15000</v>
      </c>
      <c r="D85" s="90">
        <v>15000</v>
      </c>
      <c r="E85" s="90">
        <v>3699.29</v>
      </c>
      <c r="F85" s="90">
        <f t="shared" si="2"/>
        <v>126.79613780244112</v>
      </c>
      <c r="G85" s="98">
        <v>24.66</v>
      </c>
    </row>
    <row r="86" spans="1:7" ht="26.25" x14ac:dyDescent="0.25">
      <c r="A86" s="89" t="s">
        <v>21</v>
      </c>
      <c r="B86" s="89"/>
      <c r="C86" s="90">
        <v>19000</v>
      </c>
      <c r="D86" s="90">
        <v>34204</v>
      </c>
      <c r="E86" s="90">
        <v>2235.4299999999998</v>
      </c>
      <c r="F86" s="90"/>
      <c r="G86" s="98">
        <v>6.54</v>
      </c>
    </row>
    <row r="87" spans="1:7" ht="39" x14ac:dyDescent="0.25">
      <c r="A87" s="89" t="s">
        <v>92</v>
      </c>
      <c r="B87" s="89"/>
      <c r="C87" s="90">
        <v>19000</v>
      </c>
      <c r="D87" s="90">
        <v>34204</v>
      </c>
      <c r="E87" s="90">
        <v>2235.4299999999998</v>
      </c>
      <c r="F87" s="90"/>
      <c r="G87" s="98">
        <v>6.54</v>
      </c>
    </row>
    <row r="88" spans="1:7" x14ac:dyDescent="0.25">
      <c r="A88" s="89" t="s">
        <v>93</v>
      </c>
      <c r="B88" s="89"/>
      <c r="C88" s="90">
        <v>15000</v>
      </c>
      <c r="D88" s="90">
        <v>30204</v>
      </c>
      <c r="E88" s="90">
        <v>2235.4299999999998</v>
      </c>
      <c r="F88" s="90"/>
      <c r="G88" s="98">
        <v>7.4</v>
      </c>
    </row>
    <row r="89" spans="1:7" x14ac:dyDescent="0.25">
      <c r="A89" s="89" t="s">
        <v>96</v>
      </c>
      <c r="B89" s="89"/>
      <c r="C89" s="90">
        <v>4000</v>
      </c>
      <c r="D89" s="90">
        <v>4000</v>
      </c>
      <c r="E89" s="89"/>
      <c r="F89" s="89"/>
      <c r="G89" s="95"/>
    </row>
    <row r="90" spans="1:7" x14ac:dyDescent="0.25">
      <c r="A90" s="78" t="s">
        <v>109</v>
      </c>
      <c r="B90" s="79">
        <v>108319.88</v>
      </c>
      <c r="C90" s="79">
        <v>385140</v>
      </c>
      <c r="D90" s="79">
        <v>385140</v>
      </c>
      <c r="E90" s="79">
        <v>150744.20000000001</v>
      </c>
      <c r="F90" s="79">
        <f t="shared" si="2"/>
        <v>139.16577455588023</v>
      </c>
      <c r="G90" s="83">
        <v>39.14</v>
      </c>
    </row>
    <row r="91" spans="1:7" x14ac:dyDescent="0.25">
      <c r="A91" s="89" t="s">
        <v>20</v>
      </c>
      <c r="B91" s="90">
        <v>68319.88</v>
      </c>
      <c r="C91" s="90">
        <v>264075</v>
      </c>
      <c r="D91" s="90">
        <v>264075</v>
      </c>
      <c r="E91" s="90">
        <v>123961.23</v>
      </c>
      <c r="F91" s="90">
        <f t="shared" si="2"/>
        <v>181.4424000744732</v>
      </c>
      <c r="G91" s="98">
        <v>46.94</v>
      </c>
    </row>
    <row r="92" spans="1:7" x14ac:dyDescent="0.25">
      <c r="A92" s="89" t="s">
        <v>54</v>
      </c>
      <c r="B92" s="90">
        <v>68319.88</v>
      </c>
      <c r="C92" s="90">
        <v>264075</v>
      </c>
      <c r="D92" s="90">
        <v>264075</v>
      </c>
      <c r="E92" s="90">
        <v>123961.23</v>
      </c>
      <c r="F92" s="90">
        <f t="shared" si="2"/>
        <v>181.4424000744732</v>
      </c>
      <c r="G92" s="98">
        <v>46.94</v>
      </c>
    </row>
    <row r="93" spans="1:7" x14ac:dyDescent="0.25">
      <c r="A93" s="89" t="s">
        <v>67</v>
      </c>
      <c r="B93" s="90">
        <v>68319.88</v>
      </c>
      <c r="C93" s="90">
        <v>264075</v>
      </c>
      <c r="D93" s="90">
        <v>264075</v>
      </c>
      <c r="E93" s="90">
        <v>123961.23</v>
      </c>
      <c r="F93" s="90">
        <f t="shared" si="2"/>
        <v>181.4424000744732</v>
      </c>
      <c r="G93" s="98">
        <v>46.94</v>
      </c>
    </row>
    <row r="94" spans="1:7" ht="26.25" x14ac:dyDescent="0.25">
      <c r="A94" s="89" t="s">
        <v>21</v>
      </c>
      <c r="B94" s="90">
        <v>40000</v>
      </c>
      <c r="C94" s="90">
        <v>121065</v>
      </c>
      <c r="D94" s="90">
        <v>121065</v>
      </c>
      <c r="E94" s="90">
        <v>26782.97</v>
      </c>
      <c r="F94" s="90">
        <f t="shared" si="2"/>
        <v>66.957425000000001</v>
      </c>
      <c r="G94" s="98">
        <v>22.12</v>
      </c>
    </row>
    <row r="95" spans="1:7" ht="39" x14ac:dyDescent="0.25">
      <c r="A95" s="89" t="s">
        <v>92</v>
      </c>
      <c r="B95" s="90">
        <v>40000</v>
      </c>
      <c r="C95" s="90">
        <v>121065</v>
      </c>
      <c r="D95" s="90">
        <v>121065</v>
      </c>
      <c r="E95" s="90">
        <v>26782.97</v>
      </c>
      <c r="F95" s="90">
        <f t="shared" si="2"/>
        <v>66.957425000000001</v>
      </c>
      <c r="G95" s="98">
        <v>22.12</v>
      </c>
    </row>
    <row r="96" spans="1:7" x14ac:dyDescent="0.25">
      <c r="A96" s="89" t="s">
        <v>93</v>
      </c>
      <c r="B96" s="90">
        <v>24000</v>
      </c>
      <c r="C96" s="90">
        <v>69065</v>
      </c>
      <c r="D96" s="90">
        <v>89065</v>
      </c>
      <c r="E96" s="90">
        <v>26782.97</v>
      </c>
      <c r="F96" s="90">
        <f t="shared" si="2"/>
        <v>111.59570833333335</v>
      </c>
      <c r="G96" s="98">
        <v>30.07</v>
      </c>
    </row>
    <row r="97" spans="1:7" x14ac:dyDescent="0.25">
      <c r="A97" s="89" t="s">
        <v>96</v>
      </c>
      <c r="B97" s="90">
        <v>16000</v>
      </c>
      <c r="C97" s="90">
        <v>52000</v>
      </c>
      <c r="D97" s="90">
        <v>32000</v>
      </c>
      <c r="E97" s="89"/>
      <c r="F97" s="89"/>
      <c r="G97" s="95"/>
    </row>
    <row r="98" spans="1:7" x14ac:dyDescent="0.25">
      <c r="A98" s="89" t="s">
        <v>202</v>
      </c>
      <c r="B98" s="90">
        <v>2084918.86</v>
      </c>
      <c r="C98" s="90">
        <v>11706277</v>
      </c>
      <c r="D98" s="90">
        <v>11807433</v>
      </c>
      <c r="E98" s="90">
        <v>4899713.7</v>
      </c>
      <c r="F98" s="90">
        <f t="shared" si="2"/>
        <v>235.00740455674136</v>
      </c>
      <c r="G98" s="98">
        <v>41.5</v>
      </c>
    </row>
    <row r="99" spans="1:7" ht="26.25" x14ac:dyDescent="0.25">
      <c r="A99" s="78" t="s">
        <v>105</v>
      </c>
      <c r="B99" s="79">
        <v>84445.08</v>
      </c>
      <c r="C99" s="79">
        <v>521864</v>
      </c>
      <c r="D99" s="79">
        <v>544664</v>
      </c>
      <c r="E99" s="79">
        <v>151470.04999999999</v>
      </c>
      <c r="F99" s="79">
        <f t="shared" si="2"/>
        <v>179.3710776282052</v>
      </c>
      <c r="G99" s="83">
        <v>27.81</v>
      </c>
    </row>
    <row r="100" spans="1:7" x14ac:dyDescent="0.25">
      <c r="A100" s="89" t="s">
        <v>20</v>
      </c>
      <c r="B100" s="90">
        <v>84445.08</v>
      </c>
      <c r="C100" s="90">
        <v>521864</v>
      </c>
      <c r="D100" s="90">
        <v>544664</v>
      </c>
      <c r="E100" s="90">
        <v>151470.04999999999</v>
      </c>
      <c r="F100" s="90">
        <f t="shared" si="2"/>
        <v>179.3710776282052</v>
      </c>
      <c r="G100" s="98">
        <v>27.81</v>
      </c>
    </row>
    <row r="101" spans="1:7" x14ac:dyDescent="0.25">
      <c r="A101" s="89" t="s">
        <v>45</v>
      </c>
      <c r="B101" s="90">
        <v>81133.8</v>
      </c>
      <c r="C101" s="90">
        <v>446000</v>
      </c>
      <c r="D101" s="90">
        <v>459000</v>
      </c>
      <c r="E101" s="90">
        <v>146954.57999999999</v>
      </c>
      <c r="F101" s="90">
        <f t="shared" si="2"/>
        <v>181.12621373582894</v>
      </c>
      <c r="G101" s="98">
        <v>32.020000000000003</v>
      </c>
    </row>
    <row r="102" spans="1:7" x14ac:dyDescent="0.25">
      <c r="A102" s="89" t="s">
        <v>46</v>
      </c>
      <c r="B102" s="90">
        <v>67198.92</v>
      </c>
      <c r="C102" s="90">
        <v>386000</v>
      </c>
      <c r="D102" s="90">
        <v>384000</v>
      </c>
      <c r="E102" s="90">
        <v>77091.820000000007</v>
      </c>
      <c r="F102" s="90">
        <f t="shared" si="2"/>
        <v>114.72181398153425</v>
      </c>
      <c r="G102" s="98">
        <v>20.079999999999998</v>
      </c>
    </row>
    <row r="103" spans="1:7" x14ac:dyDescent="0.25">
      <c r="A103" s="89" t="s">
        <v>50</v>
      </c>
      <c r="B103" s="90">
        <v>13934.88</v>
      </c>
      <c r="C103" s="90">
        <v>55000</v>
      </c>
      <c r="D103" s="90">
        <v>70000</v>
      </c>
      <c r="E103" s="90">
        <v>68498.850000000006</v>
      </c>
      <c r="F103" s="90">
        <f t="shared" si="2"/>
        <v>491.56397471668225</v>
      </c>
      <c r="G103" s="98">
        <v>97.86</v>
      </c>
    </row>
    <row r="104" spans="1:7" x14ac:dyDescent="0.25">
      <c r="A104" s="89" t="s">
        <v>52</v>
      </c>
      <c r="B104" s="89"/>
      <c r="C104" s="90">
        <v>5000</v>
      </c>
      <c r="D104" s="90">
        <v>5000</v>
      </c>
      <c r="E104" s="90">
        <v>1363.91</v>
      </c>
      <c r="F104" s="90"/>
      <c r="G104" s="98">
        <v>27.28</v>
      </c>
    </row>
    <row r="105" spans="1:7" x14ac:dyDescent="0.25">
      <c r="A105" s="89" t="s">
        <v>54</v>
      </c>
      <c r="B105" s="90">
        <v>3311.28</v>
      </c>
      <c r="C105" s="90">
        <v>75664</v>
      </c>
      <c r="D105" s="90">
        <v>85664</v>
      </c>
      <c r="E105" s="90">
        <v>4515.47</v>
      </c>
      <c r="F105" s="90">
        <f t="shared" si="2"/>
        <v>136.3662994370757</v>
      </c>
      <c r="G105" s="98">
        <v>5.27</v>
      </c>
    </row>
    <row r="106" spans="1:7" ht="26.25" x14ac:dyDescent="0.25">
      <c r="A106" s="89" t="s">
        <v>60</v>
      </c>
      <c r="B106" s="90">
        <v>3311.28</v>
      </c>
      <c r="C106" s="90">
        <v>75000</v>
      </c>
      <c r="D106" s="90">
        <v>85000</v>
      </c>
      <c r="E106" s="90">
        <v>4515.47</v>
      </c>
      <c r="F106" s="90">
        <f t="shared" si="2"/>
        <v>136.3662994370757</v>
      </c>
      <c r="G106" s="98">
        <v>5.31</v>
      </c>
    </row>
    <row r="107" spans="1:7" x14ac:dyDescent="0.25">
      <c r="A107" s="89" t="s">
        <v>67</v>
      </c>
      <c r="B107" s="89"/>
      <c r="C107" s="92">
        <v>664</v>
      </c>
      <c r="D107" s="92">
        <v>664</v>
      </c>
      <c r="E107" s="89"/>
      <c r="F107" s="89"/>
      <c r="G107" s="95"/>
    </row>
    <row r="108" spans="1:7" x14ac:dyDescent="0.25">
      <c r="A108" s="89" t="s">
        <v>84</v>
      </c>
      <c r="B108" s="89"/>
      <c r="C108" s="92">
        <v>200</v>
      </c>
      <c r="D108" s="89"/>
      <c r="E108" s="89"/>
      <c r="F108" s="89"/>
      <c r="G108" s="95"/>
    </row>
    <row r="109" spans="1:7" x14ac:dyDescent="0.25">
      <c r="A109" s="89" t="s">
        <v>85</v>
      </c>
      <c r="B109" s="89"/>
      <c r="C109" s="92">
        <v>200</v>
      </c>
      <c r="D109" s="89"/>
      <c r="E109" s="89"/>
      <c r="F109" s="89"/>
      <c r="G109" s="95"/>
    </row>
    <row r="110" spans="1:7" ht="26.25" x14ac:dyDescent="0.25">
      <c r="A110" s="78" t="s">
        <v>103</v>
      </c>
      <c r="B110" s="79">
        <v>2000473.78</v>
      </c>
      <c r="C110" s="79">
        <v>11040513</v>
      </c>
      <c r="D110" s="79">
        <v>11109369</v>
      </c>
      <c r="E110" s="79">
        <v>4700164.01</v>
      </c>
      <c r="F110" s="79">
        <f t="shared" ref="F110:F166" si="3">E110/B110*100</f>
        <v>234.95254259218532</v>
      </c>
      <c r="G110" s="83">
        <v>42.31</v>
      </c>
    </row>
    <row r="111" spans="1:7" x14ac:dyDescent="0.25">
      <c r="A111" s="89" t="s">
        <v>20</v>
      </c>
      <c r="B111" s="90">
        <v>1935824.7</v>
      </c>
      <c r="C111" s="90">
        <v>10844049</v>
      </c>
      <c r="D111" s="90">
        <v>10895805</v>
      </c>
      <c r="E111" s="90">
        <v>4669696.53</v>
      </c>
      <c r="F111" s="90">
        <f t="shared" si="3"/>
        <v>241.22517550271985</v>
      </c>
      <c r="G111" s="98">
        <v>42.86</v>
      </c>
    </row>
    <row r="112" spans="1:7" x14ac:dyDescent="0.25">
      <c r="A112" s="89" t="s">
        <v>45</v>
      </c>
      <c r="B112" s="90">
        <v>1650820.93</v>
      </c>
      <c r="C112" s="90">
        <v>8672761</v>
      </c>
      <c r="D112" s="90">
        <v>8594133</v>
      </c>
      <c r="E112" s="90">
        <v>3678308.19</v>
      </c>
      <c r="F112" s="90">
        <f t="shared" si="3"/>
        <v>222.81691025082898</v>
      </c>
      <c r="G112" s="98">
        <v>42.8</v>
      </c>
    </row>
    <row r="113" spans="1:7" x14ac:dyDescent="0.25">
      <c r="A113" s="89" t="s">
        <v>46</v>
      </c>
      <c r="B113" s="90">
        <v>1416939.87</v>
      </c>
      <c r="C113" s="90">
        <v>7231028</v>
      </c>
      <c r="D113" s="90">
        <v>7176300</v>
      </c>
      <c r="E113" s="90">
        <v>3144250.75</v>
      </c>
      <c r="F113" s="90">
        <f t="shared" si="3"/>
        <v>221.90431764757949</v>
      </c>
      <c r="G113" s="98">
        <v>43.81</v>
      </c>
    </row>
    <row r="114" spans="1:7" x14ac:dyDescent="0.25">
      <c r="A114" s="89" t="s">
        <v>50</v>
      </c>
      <c r="B114" s="90">
        <v>9861.74</v>
      </c>
      <c r="C114" s="90">
        <v>275800</v>
      </c>
      <c r="D114" s="90">
        <v>262900</v>
      </c>
      <c r="E114" s="90">
        <v>71411.42</v>
      </c>
      <c r="F114" s="90">
        <f t="shared" si="3"/>
        <v>724.12596560039105</v>
      </c>
      <c r="G114" s="98">
        <v>27.16</v>
      </c>
    </row>
    <row r="115" spans="1:7" x14ac:dyDescent="0.25">
      <c r="A115" s="89" t="s">
        <v>52</v>
      </c>
      <c r="B115" s="90">
        <v>224019.32</v>
      </c>
      <c r="C115" s="90">
        <v>1165933</v>
      </c>
      <c r="D115" s="90">
        <v>1154933</v>
      </c>
      <c r="E115" s="90">
        <v>462646.02</v>
      </c>
      <c r="F115" s="90">
        <f t="shared" si="3"/>
        <v>206.52058938487983</v>
      </c>
      <c r="G115" s="98">
        <v>40.06</v>
      </c>
    </row>
    <row r="116" spans="1:7" x14ac:dyDescent="0.25">
      <c r="A116" s="89" t="s">
        <v>54</v>
      </c>
      <c r="B116" s="90">
        <v>281728.21000000002</v>
      </c>
      <c r="C116" s="90">
        <v>2130588</v>
      </c>
      <c r="D116" s="90">
        <v>2265172</v>
      </c>
      <c r="E116" s="90">
        <v>981880.93</v>
      </c>
      <c r="F116" s="90">
        <f t="shared" si="3"/>
        <v>348.52062915531252</v>
      </c>
      <c r="G116" s="98">
        <v>43.35</v>
      </c>
    </row>
    <row r="117" spans="1:7" ht="26.25" x14ac:dyDescent="0.25">
      <c r="A117" s="89" t="s">
        <v>55</v>
      </c>
      <c r="B117" s="90">
        <v>27644.01</v>
      </c>
      <c r="C117" s="90">
        <v>242438</v>
      </c>
      <c r="D117" s="90">
        <v>250838</v>
      </c>
      <c r="E117" s="90">
        <v>86114.68</v>
      </c>
      <c r="F117" s="90">
        <f t="shared" si="3"/>
        <v>311.512982378461</v>
      </c>
      <c r="G117" s="98">
        <v>34.33</v>
      </c>
    </row>
    <row r="118" spans="1:7" ht="26.25" x14ac:dyDescent="0.25">
      <c r="A118" s="89" t="s">
        <v>60</v>
      </c>
      <c r="B118" s="90">
        <v>69371</v>
      </c>
      <c r="C118" s="90">
        <v>845227</v>
      </c>
      <c r="D118" s="90">
        <v>617400</v>
      </c>
      <c r="E118" s="90">
        <v>294603.96000000002</v>
      </c>
      <c r="F118" s="90">
        <f t="shared" si="3"/>
        <v>424.67884274408618</v>
      </c>
      <c r="G118" s="98">
        <v>47.72</v>
      </c>
    </row>
    <row r="119" spans="1:7" x14ac:dyDescent="0.25">
      <c r="A119" s="89" t="s">
        <v>67</v>
      </c>
      <c r="B119" s="90">
        <v>166878.20000000001</v>
      </c>
      <c r="C119" s="90">
        <v>947305</v>
      </c>
      <c r="D119" s="90">
        <v>1032316</v>
      </c>
      <c r="E119" s="90">
        <v>447116.43</v>
      </c>
      <c r="F119" s="90">
        <f t="shared" si="3"/>
        <v>267.92980149594132</v>
      </c>
      <c r="G119" s="98">
        <v>43.31</v>
      </c>
    </row>
    <row r="120" spans="1:7" ht="51.75" x14ac:dyDescent="0.25">
      <c r="A120" s="89" t="s">
        <v>196</v>
      </c>
      <c r="B120" s="89"/>
      <c r="C120" s="89"/>
      <c r="D120" s="90">
        <v>275000</v>
      </c>
      <c r="E120" s="90">
        <v>136411</v>
      </c>
      <c r="F120" s="90"/>
      <c r="G120" s="98">
        <v>49.6</v>
      </c>
    </row>
    <row r="121" spans="1:7" ht="26.25" x14ac:dyDescent="0.25">
      <c r="A121" s="89" t="s">
        <v>77</v>
      </c>
      <c r="B121" s="90">
        <v>17835</v>
      </c>
      <c r="C121" s="90">
        <v>95618</v>
      </c>
      <c r="D121" s="90">
        <v>89618</v>
      </c>
      <c r="E121" s="90">
        <v>17634.86</v>
      </c>
      <c r="F121" s="90">
        <f t="shared" si="3"/>
        <v>98.877824502382964</v>
      </c>
      <c r="G121" s="98">
        <v>19.68</v>
      </c>
    </row>
    <row r="122" spans="1:7" x14ac:dyDescent="0.25">
      <c r="A122" s="89" t="s">
        <v>84</v>
      </c>
      <c r="B122" s="90">
        <v>3139.62</v>
      </c>
      <c r="C122" s="90">
        <v>29000</v>
      </c>
      <c r="D122" s="90">
        <v>26100</v>
      </c>
      <c r="E122" s="90">
        <v>9502.7900000000009</v>
      </c>
      <c r="F122" s="90">
        <f t="shared" si="3"/>
        <v>302.67325345105462</v>
      </c>
      <c r="G122" s="98">
        <v>36.409999999999997</v>
      </c>
    </row>
    <row r="123" spans="1:7" x14ac:dyDescent="0.25">
      <c r="A123" s="89" t="s">
        <v>85</v>
      </c>
      <c r="B123" s="90">
        <v>3139.62</v>
      </c>
      <c r="C123" s="90">
        <v>29000</v>
      </c>
      <c r="D123" s="90">
        <v>26100</v>
      </c>
      <c r="E123" s="90">
        <v>9502.7900000000009</v>
      </c>
      <c r="F123" s="90">
        <f t="shared" si="3"/>
        <v>302.67325345105462</v>
      </c>
      <c r="G123" s="98">
        <v>36.409999999999997</v>
      </c>
    </row>
    <row r="124" spans="1:7" x14ac:dyDescent="0.25">
      <c r="A124" s="89" t="s">
        <v>88</v>
      </c>
      <c r="B124" s="92">
        <v>135.94</v>
      </c>
      <c r="C124" s="90">
        <v>11700</v>
      </c>
      <c r="D124" s="90">
        <v>10400</v>
      </c>
      <c r="E124" s="92">
        <v>4.62</v>
      </c>
      <c r="F124" s="102">
        <f t="shared" si="3"/>
        <v>3.3985581874356336</v>
      </c>
      <c r="G124" s="98">
        <v>0.04</v>
      </c>
    </row>
    <row r="125" spans="1:7" ht="26.25" x14ac:dyDescent="0.25">
      <c r="A125" s="89" t="s">
        <v>89</v>
      </c>
      <c r="B125" s="92">
        <v>135.94</v>
      </c>
      <c r="C125" s="90">
        <v>11700</v>
      </c>
      <c r="D125" s="90">
        <v>10400</v>
      </c>
      <c r="E125" s="92">
        <v>4.62</v>
      </c>
      <c r="F125" s="102">
        <f t="shared" si="3"/>
        <v>3.3985581874356336</v>
      </c>
      <c r="G125" s="98">
        <v>0.04</v>
      </c>
    </row>
    <row r="126" spans="1:7" ht="26.25" x14ac:dyDescent="0.25">
      <c r="A126" s="89" t="s">
        <v>21</v>
      </c>
      <c r="B126" s="90">
        <v>64649.08</v>
      </c>
      <c r="C126" s="90">
        <v>196464</v>
      </c>
      <c r="D126" s="90">
        <v>213564</v>
      </c>
      <c r="E126" s="90">
        <v>30467.48</v>
      </c>
      <c r="F126" s="90">
        <f t="shared" si="3"/>
        <v>47.12747652402787</v>
      </c>
      <c r="G126" s="98">
        <v>14.27</v>
      </c>
    </row>
    <row r="127" spans="1:7" ht="39" x14ac:dyDescent="0.25">
      <c r="A127" s="89" t="s">
        <v>91</v>
      </c>
      <c r="B127" s="89"/>
      <c r="C127" s="90">
        <v>4500</v>
      </c>
      <c r="D127" s="90">
        <v>5000</v>
      </c>
      <c r="E127" s="90">
        <v>1045</v>
      </c>
      <c r="F127" s="90"/>
      <c r="G127" s="98">
        <v>20.9</v>
      </c>
    </row>
    <row r="128" spans="1:7" x14ac:dyDescent="0.25">
      <c r="A128" s="89" t="s">
        <v>183</v>
      </c>
      <c r="B128" s="89"/>
      <c r="C128" s="90">
        <v>4500</v>
      </c>
      <c r="D128" s="90">
        <v>5000</v>
      </c>
      <c r="E128" s="90">
        <v>1045</v>
      </c>
      <c r="F128" s="90"/>
      <c r="G128" s="98">
        <v>20.9</v>
      </c>
    </row>
    <row r="129" spans="1:7" ht="39" x14ac:dyDescent="0.25">
      <c r="A129" s="89" t="s">
        <v>92</v>
      </c>
      <c r="B129" s="90">
        <v>27195.17</v>
      </c>
      <c r="C129" s="90">
        <v>121964</v>
      </c>
      <c r="D129" s="90">
        <v>123564</v>
      </c>
      <c r="E129" s="90">
        <v>29422.48</v>
      </c>
      <c r="F129" s="90">
        <f t="shared" si="3"/>
        <v>108.19009404978898</v>
      </c>
      <c r="G129" s="98">
        <v>23.81</v>
      </c>
    </row>
    <row r="130" spans="1:7" x14ac:dyDescent="0.25">
      <c r="A130" s="89" t="s">
        <v>93</v>
      </c>
      <c r="B130" s="90">
        <v>26535.17</v>
      </c>
      <c r="C130" s="90">
        <v>91464</v>
      </c>
      <c r="D130" s="90">
        <v>91064</v>
      </c>
      <c r="E130" s="90">
        <v>29422.48</v>
      </c>
      <c r="F130" s="90">
        <f t="shared" si="3"/>
        <v>110.88106840845565</v>
      </c>
      <c r="G130" s="98">
        <v>32.31</v>
      </c>
    </row>
    <row r="131" spans="1:7" x14ac:dyDescent="0.25">
      <c r="A131" s="89" t="s">
        <v>96</v>
      </c>
      <c r="B131" s="92">
        <v>660</v>
      </c>
      <c r="C131" s="90">
        <v>30500</v>
      </c>
      <c r="D131" s="90">
        <v>32500</v>
      </c>
      <c r="E131" s="89"/>
      <c r="F131" s="92">
        <f t="shared" si="3"/>
        <v>0</v>
      </c>
      <c r="G131" s="95"/>
    </row>
    <row r="132" spans="1:7" ht="39" x14ac:dyDescent="0.25">
      <c r="A132" s="89" t="s">
        <v>98</v>
      </c>
      <c r="B132" s="90">
        <v>37453.910000000003</v>
      </c>
      <c r="C132" s="90">
        <v>70000</v>
      </c>
      <c r="D132" s="90">
        <v>85000</v>
      </c>
      <c r="E132" s="89"/>
      <c r="F132" s="92">
        <f t="shared" si="3"/>
        <v>0</v>
      </c>
      <c r="G132" s="95"/>
    </row>
    <row r="133" spans="1:7" ht="26.25" x14ac:dyDescent="0.25">
      <c r="A133" s="89" t="s">
        <v>99</v>
      </c>
      <c r="B133" s="90">
        <v>35948.36</v>
      </c>
      <c r="C133" s="90">
        <v>60000</v>
      </c>
      <c r="D133" s="90">
        <v>60000</v>
      </c>
      <c r="E133" s="89"/>
      <c r="F133" s="92">
        <f t="shared" si="3"/>
        <v>0</v>
      </c>
      <c r="G133" s="95"/>
    </row>
    <row r="134" spans="1:7" ht="26.25" x14ac:dyDescent="0.25">
      <c r="A134" s="89" t="s">
        <v>101</v>
      </c>
      <c r="B134" s="90">
        <v>1505.55</v>
      </c>
      <c r="C134" s="90">
        <v>10000</v>
      </c>
      <c r="D134" s="90">
        <v>25000</v>
      </c>
      <c r="E134" s="89"/>
      <c r="F134" s="92">
        <f t="shared" si="3"/>
        <v>0</v>
      </c>
      <c r="G134" s="95"/>
    </row>
    <row r="135" spans="1:7" ht="26.25" x14ac:dyDescent="0.25">
      <c r="A135" s="78" t="s">
        <v>147</v>
      </c>
      <c r="B135" s="83">
        <v>0</v>
      </c>
      <c r="C135" s="79">
        <v>143900</v>
      </c>
      <c r="D135" s="79">
        <v>153400</v>
      </c>
      <c r="E135" s="79">
        <v>48079.64</v>
      </c>
      <c r="F135" s="79"/>
      <c r="G135" s="94">
        <v>31.34</v>
      </c>
    </row>
    <row r="136" spans="1:7" x14ac:dyDescent="0.25">
      <c r="A136" s="89" t="s">
        <v>20</v>
      </c>
      <c r="B136" s="89"/>
      <c r="C136" s="90">
        <v>143900</v>
      </c>
      <c r="D136" s="90">
        <v>153400</v>
      </c>
      <c r="E136" s="90">
        <v>48079.64</v>
      </c>
      <c r="F136" s="90"/>
      <c r="G136" s="98">
        <v>31.34</v>
      </c>
    </row>
    <row r="137" spans="1:7" x14ac:dyDescent="0.25">
      <c r="A137" s="89" t="s">
        <v>45</v>
      </c>
      <c r="B137" s="89"/>
      <c r="C137" s="90">
        <v>134400</v>
      </c>
      <c r="D137" s="90">
        <v>143900</v>
      </c>
      <c r="E137" s="90">
        <v>46794.04</v>
      </c>
      <c r="F137" s="90"/>
      <c r="G137" s="98">
        <v>32.520000000000003</v>
      </c>
    </row>
    <row r="138" spans="1:7" x14ac:dyDescent="0.25">
      <c r="A138" s="89" t="s">
        <v>46</v>
      </c>
      <c r="B138" s="89"/>
      <c r="C138" s="90">
        <v>122250</v>
      </c>
      <c r="D138" s="90">
        <v>129000</v>
      </c>
      <c r="E138" s="90">
        <v>42240.91</v>
      </c>
      <c r="F138" s="90"/>
      <c r="G138" s="98">
        <v>32.74</v>
      </c>
    </row>
    <row r="139" spans="1:7" x14ac:dyDescent="0.25">
      <c r="A139" s="89" t="s">
        <v>50</v>
      </c>
      <c r="B139" s="89"/>
      <c r="C139" s="92">
        <v>700</v>
      </c>
      <c r="D139" s="92">
        <v>700</v>
      </c>
      <c r="E139" s="89"/>
      <c r="F139" s="89"/>
      <c r="G139" s="95"/>
    </row>
    <row r="140" spans="1:7" x14ac:dyDescent="0.25">
      <c r="A140" s="89" t="s">
        <v>52</v>
      </c>
      <c r="B140" s="89"/>
      <c r="C140" s="90">
        <v>11450</v>
      </c>
      <c r="D140" s="90">
        <v>14200</v>
      </c>
      <c r="E140" s="90">
        <v>4553.13</v>
      </c>
      <c r="F140" s="90"/>
      <c r="G140" s="98">
        <v>32.06</v>
      </c>
    </row>
    <row r="141" spans="1:7" x14ac:dyDescent="0.25">
      <c r="A141" s="89" t="s">
        <v>54</v>
      </c>
      <c r="B141" s="89"/>
      <c r="C141" s="90">
        <v>9500</v>
      </c>
      <c r="D141" s="90">
        <v>9500</v>
      </c>
      <c r="E141" s="90">
        <v>1285.5999999999999</v>
      </c>
      <c r="F141" s="90"/>
      <c r="G141" s="98">
        <v>13.53</v>
      </c>
    </row>
    <row r="142" spans="1:7" ht="26.25" x14ac:dyDescent="0.25">
      <c r="A142" s="89" t="s">
        <v>55</v>
      </c>
      <c r="B142" s="89"/>
      <c r="C142" s="90">
        <v>9500</v>
      </c>
      <c r="D142" s="90">
        <v>9500</v>
      </c>
      <c r="E142" s="90">
        <v>1285.5999999999999</v>
      </c>
      <c r="F142" s="90"/>
      <c r="G142" s="98">
        <v>13.53</v>
      </c>
    </row>
    <row r="143" spans="1:7" x14ac:dyDescent="0.25">
      <c r="A143" s="78" t="s">
        <v>203</v>
      </c>
      <c r="B143" s="79">
        <v>59701.8</v>
      </c>
      <c r="C143" s="79">
        <v>1198961</v>
      </c>
      <c r="D143" s="79">
        <v>1207961</v>
      </c>
      <c r="E143" s="79">
        <v>197943.32</v>
      </c>
      <c r="F143" s="79">
        <f t="shared" si="3"/>
        <v>331.55335350022949</v>
      </c>
      <c r="G143" s="94">
        <v>16.39</v>
      </c>
    </row>
    <row r="144" spans="1:7" ht="26.25" x14ac:dyDescent="0.25">
      <c r="A144" s="78" t="s">
        <v>104</v>
      </c>
      <c r="B144" s="79">
        <v>11245.77</v>
      </c>
      <c r="C144" s="79">
        <v>110900</v>
      </c>
      <c r="D144" s="79">
        <v>125900</v>
      </c>
      <c r="E144" s="79">
        <v>4011.75</v>
      </c>
      <c r="F144" s="79">
        <f t="shared" si="3"/>
        <v>35.673413203364461</v>
      </c>
      <c r="G144" s="94">
        <v>3.19</v>
      </c>
    </row>
    <row r="145" spans="1:7" x14ac:dyDescent="0.25">
      <c r="A145" s="89" t="s">
        <v>20</v>
      </c>
      <c r="B145" s="90">
        <v>11245.77</v>
      </c>
      <c r="C145" s="90">
        <v>80900</v>
      </c>
      <c r="D145" s="90">
        <v>80900</v>
      </c>
      <c r="E145" s="90">
        <v>2801.75</v>
      </c>
      <c r="F145" s="90">
        <f t="shared" si="3"/>
        <v>24.913812037770644</v>
      </c>
      <c r="G145" s="98">
        <v>3.46</v>
      </c>
    </row>
    <row r="146" spans="1:7" x14ac:dyDescent="0.25">
      <c r="A146" s="89" t="s">
        <v>45</v>
      </c>
      <c r="B146" s="89"/>
      <c r="C146" s="90">
        <v>9900</v>
      </c>
      <c r="D146" s="90">
        <v>9900</v>
      </c>
      <c r="E146" s="90">
        <v>2696.75</v>
      </c>
      <c r="F146" s="90"/>
      <c r="G146" s="98">
        <v>27.24</v>
      </c>
    </row>
    <row r="147" spans="1:7" x14ac:dyDescent="0.25">
      <c r="A147" s="89" t="s">
        <v>46</v>
      </c>
      <c r="B147" s="89"/>
      <c r="C147" s="90">
        <v>8000</v>
      </c>
      <c r="D147" s="90">
        <v>8000</v>
      </c>
      <c r="E147" s="90">
        <v>2314.8000000000002</v>
      </c>
      <c r="F147" s="90"/>
      <c r="G147" s="98">
        <v>28.94</v>
      </c>
    </row>
    <row r="148" spans="1:7" x14ac:dyDescent="0.25">
      <c r="A148" s="89" t="s">
        <v>52</v>
      </c>
      <c r="B148" s="89"/>
      <c r="C148" s="90">
        <v>1900</v>
      </c>
      <c r="D148" s="90">
        <v>1900</v>
      </c>
      <c r="E148" s="92">
        <v>381.95</v>
      </c>
      <c r="F148" s="92"/>
      <c r="G148" s="98">
        <v>20.100000000000001</v>
      </c>
    </row>
    <row r="149" spans="1:7" x14ac:dyDescent="0.25">
      <c r="A149" s="89" t="s">
        <v>54</v>
      </c>
      <c r="B149" s="90">
        <v>11245.77</v>
      </c>
      <c r="C149" s="90">
        <v>71000</v>
      </c>
      <c r="D149" s="90">
        <v>71000</v>
      </c>
      <c r="E149" s="92">
        <v>105</v>
      </c>
      <c r="F149" s="102">
        <f t="shared" si="3"/>
        <v>0.93368439866723207</v>
      </c>
      <c r="G149" s="98">
        <v>0.15</v>
      </c>
    </row>
    <row r="150" spans="1:7" ht="26.25" x14ac:dyDescent="0.25">
      <c r="A150" s="89" t="s">
        <v>60</v>
      </c>
      <c r="B150" s="90">
        <v>11245.77</v>
      </c>
      <c r="C150" s="90">
        <v>71000</v>
      </c>
      <c r="D150" s="90">
        <v>45000</v>
      </c>
      <c r="E150" s="92">
        <v>105</v>
      </c>
      <c r="F150" s="102">
        <f t="shared" si="3"/>
        <v>0.93368439866723207</v>
      </c>
      <c r="G150" s="98">
        <v>0.23</v>
      </c>
    </row>
    <row r="151" spans="1:7" x14ac:dyDescent="0.25">
      <c r="A151" s="89" t="s">
        <v>67</v>
      </c>
      <c r="B151" s="89"/>
      <c r="C151" s="89"/>
      <c r="D151" s="90">
        <v>5000</v>
      </c>
      <c r="E151" s="89"/>
      <c r="F151" s="89"/>
      <c r="G151" s="95"/>
    </row>
    <row r="152" spans="1:7" ht="51.75" x14ac:dyDescent="0.25">
      <c r="A152" s="89" t="s">
        <v>196</v>
      </c>
      <c r="B152" s="89"/>
      <c r="C152" s="89"/>
      <c r="D152" s="90">
        <v>21000</v>
      </c>
      <c r="E152" s="89"/>
      <c r="F152" s="89"/>
      <c r="G152" s="95"/>
    </row>
    <row r="153" spans="1:7" ht="26.25" x14ac:dyDescent="0.25">
      <c r="A153" s="89" t="s">
        <v>21</v>
      </c>
      <c r="B153" s="89"/>
      <c r="C153" s="90">
        <v>30000</v>
      </c>
      <c r="D153" s="90">
        <v>45000</v>
      </c>
      <c r="E153" s="90">
        <v>1210</v>
      </c>
      <c r="F153" s="90"/>
      <c r="G153" s="98">
        <v>2.69</v>
      </c>
    </row>
    <row r="154" spans="1:7" ht="39" x14ac:dyDescent="0.25">
      <c r="A154" s="89" t="s">
        <v>92</v>
      </c>
      <c r="B154" s="89"/>
      <c r="C154" s="90">
        <v>26000</v>
      </c>
      <c r="D154" s="90">
        <v>41000</v>
      </c>
      <c r="E154" s="90">
        <v>1210</v>
      </c>
      <c r="F154" s="90"/>
      <c r="G154" s="98">
        <v>2.95</v>
      </c>
    </row>
    <row r="155" spans="1:7" x14ac:dyDescent="0.25">
      <c r="A155" s="89" t="s">
        <v>93</v>
      </c>
      <c r="B155" s="89"/>
      <c r="C155" s="90">
        <v>6000</v>
      </c>
      <c r="D155" s="90">
        <v>21000</v>
      </c>
      <c r="E155" s="90">
        <v>1210</v>
      </c>
      <c r="F155" s="90"/>
      <c r="G155" s="98">
        <v>5.76</v>
      </c>
    </row>
    <row r="156" spans="1:7" x14ac:dyDescent="0.25">
      <c r="A156" s="89" t="s">
        <v>96</v>
      </c>
      <c r="B156" s="89"/>
      <c r="C156" s="90">
        <v>20000</v>
      </c>
      <c r="D156" s="90">
        <v>20000</v>
      </c>
      <c r="E156" s="89"/>
      <c r="F156" s="89"/>
      <c r="G156" s="95"/>
    </row>
    <row r="157" spans="1:7" ht="39" x14ac:dyDescent="0.25">
      <c r="A157" s="89" t="s">
        <v>98</v>
      </c>
      <c r="B157" s="89"/>
      <c r="C157" s="90">
        <v>4000</v>
      </c>
      <c r="D157" s="90">
        <v>4000</v>
      </c>
      <c r="E157" s="89"/>
      <c r="F157" s="89"/>
      <c r="G157" s="95"/>
    </row>
    <row r="158" spans="1:7" ht="26.25" x14ac:dyDescent="0.25">
      <c r="A158" s="89" t="s">
        <v>99</v>
      </c>
      <c r="B158" s="89"/>
      <c r="C158" s="90">
        <v>4000</v>
      </c>
      <c r="D158" s="90">
        <v>4000</v>
      </c>
      <c r="E158" s="89"/>
      <c r="F158" s="89"/>
      <c r="G158" s="95"/>
    </row>
    <row r="159" spans="1:7" ht="26.25" x14ac:dyDescent="0.25">
      <c r="A159" s="78" t="s">
        <v>148</v>
      </c>
      <c r="B159" s="79">
        <v>48456.03</v>
      </c>
      <c r="C159" s="79">
        <v>1088061</v>
      </c>
      <c r="D159" s="79">
        <v>1082061</v>
      </c>
      <c r="E159" s="79">
        <v>193931.57</v>
      </c>
      <c r="F159" s="79">
        <f t="shared" si="3"/>
        <v>400.22174742751321</v>
      </c>
      <c r="G159" s="94">
        <v>17.920000000000002</v>
      </c>
    </row>
    <row r="160" spans="1:7" x14ac:dyDescent="0.25">
      <c r="A160" s="89" t="s">
        <v>20</v>
      </c>
      <c r="B160" s="90">
        <v>48456.03</v>
      </c>
      <c r="C160" s="90">
        <v>690061</v>
      </c>
      <c r="D160" s="90">
        <v>684061</v>
      </c>
      <c r="E160" s="90">
        <v>193931.57</v>
      </c>
      <c r="F160" s="90">
        <f t="shared" si="3"/>
        <v>400.22174742751321</v>
      </c>
      <c r="G160" s="98">
        <v>28.35</v>
      </c>
    </row>
    <row r="161" spans="1:7" x14ac:dyDescent="0.25">
      <c r="A161" s="89" t="s">
        <v>45</v>
      </c>
      <c r="B161" s="90">
        <v>46674.97</v>
      </c>
      <c r="C161" s="90">
        <v>599600</v>
      </c>
      <c r="D161" s="90">
        <v>586000</v>
      </c>
      <c r="E161" s="90">
        <v>176540.77</v>
      </c>
      <c r="F161" s="90">
        <f t="shared" si="3"/>
        <v>378.23435130220753</v>
      </c>
      <c r="G161" s="98">
        <v>30.13</v>
      </c>
    </row>
    <row r="162" spans="1:7" x14ac:dyDescent="0.25">
      <c r="A162" s="89" t="s">
        <v>46</v>
      </c>
      <c r="B162" s="90">
        <v>46674.97</v>
      </c>
      <c r="C162" s="90">
        <v>552000</v>
      </c>
      <c r="D162" s="90">
        <v>530500</v>
      </c>
      <c r="E162" s="90">
        <v>164653.24</v>
      </c>
      <c r="F162" s="90">
        <f t="shared" si="3"/>
        <v>352.76560434854053</v>
      </c>
      <c r="G162" s="98">
        <v>31.04</v>
      </c>
    </row>
    <row r="163" spans="1:7" x14ac:dyDescent="0.25">
      <c r="A163" s="89" t="s">
        <v>50</v>
      </c>
      <c r="B163" s="89"/>
      <c r="C163" s="90">
        <v>17600</v>
      </c>
      <c r="D163" s="90">
        <v>17500</v>
      </c>
      <c r="E163" s="90">
        <v>2775</v>
      </c>
      <c r="F163" s="90"/>
      <c r="G163" s="98">
        <v>15.86</v>
      </c>
    </row>
    <row r="164" spans="1:7" x14ac:dyDescent="0.25">
      <c r="A164" s="89" t="s">
        <v>52</v>
      </c>
      <c r="B164" s="89"/>
      <c r="C164" s="90">
        <v>30000</v>
      </c>
      <c r="D164" s="90">
        <v>38000</v>
      </c>
      <c r="E164" s="90">
        <v>9112.5300000000007</v>
      </c>
      <c r="F164" s="90"/>
      <c r="G164" s="98">
        <v>23.98</v>
      </c>
    </row>
    <row r="165" spans="1:7" x14ac:dyDescent="0.25">
      <c r="A165" s="89" t="s">
        <v>54</v>
      </c>
      <c r="B165" s="90">
        <v>1781.06</v>
      </c>
      <c r="C165" s="90">
        <v>90461</v>
      </c>
      <c r="D165" s="90">
        <v>98061</v>
      </c>
      <c r="E165" s="90">
        <v>17390.8</v>
      </c>
      <c r="F165" s="90">
        <f t="shared" si="3"/>
        <v>976.42976654351901</v>
      </c>
      <c r="G165" s="98">
        <v>17.73</v>
      </c>
    </row>
    <row r="166" spans="1:7" ht="26.25" x14ac:dyDescent="0.25">
      <c r="A166" s="89" t="s">
        <v>55</v>
      </c>
      <c r="B166" s="90">
        <v>1781.06</v>
      </c>
      <c r="C166" s="90">
        <v>79461</v>
      </c>
      <c r="D166" s="90">
        <v>88061</v>
      </c>
      <c r="E166" s="90">
        <v>17368.900000000001</v>
      </c>
      <c r="F166" s="90">
        <f t="shared" si="3"/>
        <v>975.20016170145891</v>
      </c>
      <c r="G166" s="98">
        <v>19.72</v>
      </c>
    </row>
    <row r="167" spans="1:7" ht="26.25" x14ac:dyDescent="0.25">
      <c r="A167" s="89" t="s">
        <v>60</v>
      </c>
      <c r="B167" s="89"/>
      <c r="C167" s="90">
        <v>3000</v>
      </c>
      <c r="D167" s="90">
        <v>3000</v>
      </c>
      <c r="E167" s="89"/>
      <c r="F167" s="89"/>
      <c r="G167" s="95"/>
    </row>
    <row r="168" spans="1:7" x14ac:dyDescent="0.25">
      <c r="A168" s="89" t="s">
        <v>67</v>
      </c>
      <c r="B168" s="89"/>
      <c r="C168" s="90">
        <v>6000</v>
      </c>
      <c r="D168" s="90">
        <v>5000</v>
      </c>
      <c r="E168" s="92">
        <v>21.9</v>
      </c>
      <c r="F168" s="92"/>
      <c r="G168" s="98">
        <v>0.44</v>
      </c>
    </row>
    <row r="169" spans="1:7" ht="26.25" x14ac:dyDescent="0.25">
      <c r="A169" s="89" t="s">
        <v>77</v>
      </c>
      <c r="B169" s="89"/>
      <c r="C169" s="90">
        <v>2000</v>
      </c>
      <c r="D169" s="90">
        <v>2000</v>
      </c>
      <c r="E169" s="89"/>
      <c r="F169" s="89"/>
      <c r="G169" s="95"/>
    </row>
    <row r="170" spans="1:7" ht="26.25" x14ac:dyDescent="0.25">
      <c r="A170" s="89" t="s">
        <v>21</v>
      </c>
      <c r="B170" s="89"/>
      <c r="C170" s="90">
        <v>398000</v>
      </c>
      <c r="D170" s="90">
        <v>398000</v>
      </c>
      <c r="E170" s="89"/>
      <c r="F170" s="89"/>
      <c r="G170" s="95"/>
    </row>
    <row r="171" spans="1:7" ht="39" x14ac:dyDescent="0.25">
      <c r="A171" s="89" t="s">
        <v>98</v>
      </c>
      <c r="B171" s="89"/>
      <c r="C171" s="90">
        <v>398000</v>
      </c>
      <c r="D171" s="90">
        <v>398000</v>
      </c>
      <c r="E171" s="89"/>
      <c r="F171" s="89"/>
      <c r="G171" s="95"/>
    </row>
    <row r="172" spans="1:7" ht="26.25" x14ac:dyDescent="0.25">
      <c r="A172" s="89" t="s">
        <v>99</v>
      </c>
      <c r="B172" s="89"/>
      <c r="C172" s="90">
        <v>398000</v>
      </c>
      <c r="D172" s="90">
        <v>398000</v>
      </c>
      <c r="E172" s="89"/>
      <c r="F172" s="89"/>
      <c r="G172" s="95"/>
    </row>
    <row r="173" spans="1:7" x14ac:dyDescent="0.25">
      <c r="A173" s="78" t="s">
        <v>205</v>
      </c>
      <c r="B173" s="83">
        <v>0</v>
      </c>
      <c r="C173" s="79">
        <v>10062</v>
      </c>
      <c r="D173" s="79">
        <v>11062</v>
      </c>
      <c r="E173" s="83">
        <v>0</v>
      </c>
      <c r="F173" s="83"/>
      <c r="G173" s="94">
        <v>0</v>
      </c>
    </row>
    <row r="174" spans="1:7" x14ac:dyDescent="0.25">
      <c r="A174" s="78" t="s">
        <v>107</v>
      </c>
      <c r="B174" s="83">
        <v>0</v>
      </c>
      <c r="C174" s="79">
        <v>10062</v>
      </c>
      <c r="D174" s="79">
        <v>11062</v>
      </c>
      <c r="E174" s="83">
        <v>0</v>
      </c>
      <c r="F174" s="83"/>
      <c r="G174" s="94">
        <v>0</v>
      </c>
    </row>
    <row r="175" spans="1:7" x14ac:dyDescent="0.25">
      <c r="A175" s="89" t="s">
        <v>20</v>
      </c>
      <c r="B175" s="89"/>
      <c r="C175" s="90">
        <v>6062</v>
      </c>
      <c r="D175" s="90">
        <v>6062</v>
      </c>
      <c r="E175" s="89"/>
      <c r="F175" s="89"/>
      <c r="G175" s="95"/>
    </row>
    <row r="176" spans="1:7" x14ac:dyDescent="0.25">
      <c r="A176" s="89" t="s">
        <v>54</v>
      </c>
      <c r="B176" s="89"/>
      <c r="C176" s="90">
        <v>6062</v>
      </c>
      <c r="D176" s="90">
        <v>6062</v>
      </c>
      <c r="E176" s="89"/>
      <c r="F176" s="89"/>
      <c r="G176" s="95"/>
    </row>
    <row r="177" spans="1:7" ht="26.25" x14ac:dyDescent="0.25">
      <c r="A177" s="89" t="s">
        <v>55</v>
      </c>
      <c r="B177" s="89"/>
      <c r="C177" s="90">
        <v>3062</v>
      </c>
      <c r="D177" s="90">
        <v>3062</v>
      </c>
      <c r="E177" s="89"/>
      <c r="F177" s="89"/>
      <c r="G177" s="95"/>
    </row>
    <row r="178" spans="1:7" x14ac:dyDescent="0.25">
      <c r="A178" s="89" t="s">
        <v>67</v>
      </c>
      <c r="B178" s="89"/>
      <c r="C178" s="90">
        <v>3000</v>
      </c>
      <c r="D178" s="90">
        <v>3000</v>
      </c>
      <c r="E178" s="89"/>
      <c r="F178" s="89"/>
      <c r="G178" s="95"/>
    </row>
    <row r="179" spans="1:7" ht="26.25" x14ac:dyDescent="0.25">
      <c r="A179" s="89" t="s">
        <v>21</v>
      </c>
      <c r="B179" s="89"/>
      <c r="C179" s="90">
        <v>4000</v>
      </c>
      <c r="D179" s="90">
        <v>5000</v>
      </c>
      <c r="E179" s="89"/>
      <c r="F179" s="89"/>
      <c r="G179" s="95"/>
    </row>
    <row r="180" spans="1:7" ht="39" x14ac:dyDescent="0.25">
      <c r="A180" s="89" t="s">
        <v>92</v>
      </c>
      <c r="B180" s="89"/>
      <c r="C180" s="90">
        <v>4000</v>
      </c>
      <c r="D180" s="90">
        <v>5000</v>
      </c>
      <c r="E180" s="89"/>
      <c r="F180" s="89"/>
      <c r="G180" s="95"/>
    </row>
    <row r="181" spans="1:7" x14ac:dyDescent="0.25">
      <c r="A181" s="89" t="s">
        <v>93</v>
      </c>
      <c r="B181" s="89"/>
      <c r="C181" s="90">
        <v>4000</v>
      </c>
      <c r="D181" s="90">
        <v>5000</v>
      </c>
      <c r="E181" s="89"/>
      <c r="F181" s="89"/>
      <c r="G181" s="95"/>
    </row>
    <row r="182" spans="1:7" ht="26.25" x14ac:dyDescent="0.25">
      <c r="A182" s="78" t="s">
        <v>207</v>
      </c>
      <c r="B182" s="83">
        <v>0</v>
      </c>
      <c r="C182" s="79">
        <v>45000</v>
      </c>
      <c r="D182" s="79">
        <v>48000</v>
      </c>
      <c r="E182" s="79">
        <v>5507.8</v>
      </c>
      <c r="F182" s="79"/>
      <c r="G182" s="94">
        <v>11.47</v>
      </c>
    </row>
    <row r="183" spans="1:7" ht="39" x14ac:dyDescent="0.25">
      <c r="A183" s="78" t="s">
        <v>110</v>
      </c>
      <c r="B183" s="83">
        <v>0</v>
      </c>
      <c r="C183" s="79">
        <v>45000</v>
      </c>
      <c r="D183" s="79">
        <v>48000</v>
      </c>
      <c r="E183" s="79">
        <v>5507.8</v>
      </c>
      <c r="F183" s="79"/>
      <c r="G183" s="94">
        <v>11.47</v>
      </c>
    </row>
    <row r="184" spans="1:7" x14ac:dyDescent="0.25">
      <c r="A184" s="89" t="s">
        <v>20</v>
      </c>
      <c r="B184" s="89"/>
      <c r="C184" s="90">
        <v>31000</v>
      </c>
      <c r="D184" s="90">
        <v>33400</v>
      </c>
      <c r="E184" s="90">
        <v>5507.8</v>
      </c>
      <c r="F184" s="90"/>
      <c r="G184" s="98">
        <v>16.489999999999998</v>
      </c>
    </row>
    <row r="185" spans="1:7" x14ac:dyDescent="0.25">
      <c r="A185" s="89" t="s">
        <v>54</v>
      </c>
      <c r="B185" s="89"/>
      <c r="C185" s="90">
        <v>31000</v>
      </c>
      <c r="D185" s="90">
        <v>33400</v>
      </c>
      <c r="E185" s="90">
        <v>5507.8</v>
      </c>
      <c r="F185" s="90"/>
      <c r="G185" s="98">
        <v>16.489999999999998</v>
      </c>
    </row>
    <row r="186" spans="1:7" x14ac:dyDescent="0.25">
      <c r="A186" s="89" t="s">
        <v>67</v>
      </c>
      <c r="B186" s="89"/>
      <c r="C186" s="90">
        <v>31000</v>
      </c>
      <c r="D186" s="90">
        <v>33400</v>
      </c>
      <c r="E186" s="90">
        <v>5507.8</v>
      </c>
      <c r="F186" s="90"/>
      <c r="G186" s="98">
        <v>16.489999999999998</v>
      </c>
    </row>
    <row r="187" spans="1:7" ht="26.25" x14ac:dyDescent="0.25">
      <c r="A187" s="89" t="s">
        <v>21</v>
      </c>
      <c r="B187" s="89"/>
      <c r="C187" s="90">
        <v>14000</v>
      </c>
      <c r="D187" s="90">
        <v>14600</v>
      </c>
      <c r="E187" s="89"/>
      <c r="F187" s="89"/>
      <c r="G187" s="95"/>
    </row>
    <row r="188" spans="1:7" ht="39" x14ac:dyDescent="0.25">
      <c r="A188" s="89" t="s">
        <v>92</v>
      </c>
      <c r="B188" s="89"/>
      <c r="C188" s="90">
        <v>14000</v>
      </c>
      <c r="D188" s="90">
        <v>14600</v>
      </c>
      <c r="E188" s="89"/>
      <c r="F188" s="89"/>
      <c r="G188" s="95"/>
    </row>
    <row r="189" spans="1:7" x14ac:dyDescent="0.25">
      <c r="A189" s="89" t="s">
        <v>93</v>
      </c>
      <c r="B189" s="89"/>
      <c r="C189" s="90">
        <v>9000</v>
      </c>
      <c r="D189" s="90">
        <v>7600</v>
      </c>
      <c r="E189" s="89"/>
      <c r="F189" s="89"/>
      <c r="G189" s="95"/>
    </row>
    <row r="190" spans="1:7" x14ac:dyDescent="0.25">
      <c r="A190" s="89" t="s">
        <v>96</v>
      </c>
      <c r="B190" s="89"/>
      <c r="C190" s="90">
        <v>5000</v>
      </c>
      <c r="D190" s="90">
        <v>7000</v>
      </c>
      <c r="E190" s="89"/>
      <c r="F190" s="89"/>
      <c r="G190" s="95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9"/>
  <sheetViews>
    <sheetView workbookViewId="0">
      <selection activeCell="I57" sqref="I57"/>
    </sheetView>
  </sheetViews>
  <sheetFormatPr defaultRowHeight="15" x14ac:dyDescent="0.25"/>
  <cols>
    <col min="1" max="1" width="43.7109375" customWidth="1"/>
    <col min="2" max="2" width="17.42578125" customWidth="1"/>
    <col min="3" max="3" width="16" customWidth="1"/>
    <col min="4" max="4" width="14.85546875" customWidth="1"/>
    <col min="5" max="5" width="14.28515625" customWidth="1"/>
    <col min="6" max="6" width="13" customWidth="1"/>
    <col min="7" max="7" width="12.85546875" customWidth="1"/>
  </cols>
  <sheetData>
    <row r="1" spans="1:7" ht="15.75" thickBot="1" x14ac:dyDescent="0.3"/>
    <row r="2" spans="1:7" ht="39" thickBot="1" x14ac:dyDescent="0.3">
      <c r="A2" s="104" t="s">
        <v>14</v>
      </c>
      <c r="B2" s="104" t="s">
        <v>111</v>
      </c>
      <c r="C2" s="104" t="s">
        <v>112</v>
      </c>
      <c r="D2" s="104" t="s">
        <v>190</v>
      </c>
      <c r="E2" s="104" t="s">
        <v>213</v>
      </c>
      <c r="F2" s="104" t="s">
        <v>214</v>
      </c>
      <c r="G2" s="104" t="s">
        <v>214</v>
      </c>
    </row>
    <row r="3" spans="1:7" x14ac:dyDescent="0.25">
      <c r="A3" s="95" t="s">
        <v>113</v>
      </c>
      <c r="B3" s="105">
        <v>2365791.25</v>
      </c>
      <c r="C3" s="105">
        <v>15260176</v>
      </c>
      <c r="D3" s="105">
        <v>15655036</v>
      </c>
      <c r="E3" s="105">
        <v>6501891.25</v>
      </c>
      <c r="F3" s="105">
        <f>SUM(E3/B3)*100</f>
        <v>274.82945716364452</v>
      </c>
      <c r="G3" s="96">
        <v>41.53</v>
      </c>
    </row>
    <row r="4" spans="1:7" x14ac:dyDescent="0.25">
      <c r="A4" s="95" t="s">
        <v>114</v>
      </c>
      <c r="B4" s="105">
        <v>2365791.25</v>
      </c>
      <c r="C4" s="105">
        <v>15260176</v>
      </c>
      <c r="D4" s="105">
        <v>15655036</v>
      </c>
      <c r="E4" s="105">
        <v>6501891.25</v>
      </c>
      <c r="F4" s="105">
        <f t="shared" ref="F4:F53" si="0">SUM(E4/B4)*100</f>
        <v>274.82945716364452</v>
      </c>
      <c r="G4" s="96">
        <v>41.53</v>
      </c>
    </row>
    <row r="5" spans="1:7" x14ac:dyDescent="0.25">
      <c r="A5" s="95" t="s">
        <v>115</v>
      </c>
      <c r="B5" s="105">
        <v>2365791.25</v>
      </c>
      <c r="C5" s="105">
        <v>15260176</v>
      </c>
      <c r="D5" s="105">
        <v>15655036</v>
      </c>
      <c r="E5" s="105">
        <v>6501891.25</v>
      </c>
      <c r="F5" s="105">
        <f t="shared" si="0"/>
        <v>274.82945716364452</v>
      </c>
      <c r="G5" s="96">
        <v>41.53</v>
      </c>
    </row>
    <row r="6" spans="1:7" x14ac:dyDescent="0.25">
      <c r="A6" s="95" t="s">
        <v>215</v>
      </c>
      <c r="B6" s="105">
        <v>108319.88</v>
      </c>
      <c r="C6" s="105">
        <v>385140</v>
      </c>
      <c r="D6" s="105">
        <v>385140</v>
      </c>
      <c r="E6" s="105">
        <v>150744.20000000001</v>
      </c>
      <c r="F6" s="105">
        <f t="shared" si="0"/>
        <v>139.16577455588023</v>
      </c>
      <c r="G6" s="96">
        <v>39.14</v>
      </c>
    </row>
    <row r="7" spans="1:7" x14ac:dyDescent="0.25">
      <c r="A7" s="95" t="s">
        <v>151</v>
      </c>
      <c r="B7" s="105">
        <v>108319.88</v>
      </c>
      <c r="C7" s="105">
        <v>385140</v>
      </c>
      <c r="D7" s="105">
        <v>385140</v>
      </c>
      <c r="E7" s="105">
        <v>150744.20000000001</v>
      </c>
      <c r="F7" s="105">
        <f t="shared" si="0"/>
        <v>139.16577455588023</v>
      </c>
      <c r="G7" s="96">
        <v>39.14</v>
      </c>
    </row>
    <row r="8" spans="1:7" x14ac:dyDescent="0.25">
      <c r="A8" s="89" t="s">
        <v>20</v>
      </c>
      <c r="B8" s="90">
        <v>68319.88</v>
      </c>
      <c r="C8" s="90">
        <v>264075</v>
      </c>
      <c r="D8" s="90">
        <v>264075</v>
      </c>
      <c r="E8" s="90">
        <v>123961.23</v>
      </c>
      <c r="F8" s="105">
        <f t="shared" si="0"/>
        <v>181.4424000744732</v>
      </c>
      <c r="G8" s="96">
        <v>46.94</v>
      </c>
    </row>
    <row r="9" spans="1:7" x14ac:dyDescent="0.25">
      <c r="A9" s="89" t="s">
        <v>54</v>
      </c>
      <c r="B9" s="90">
        <v>68319.88</v>
      </c>
      <c r="C9" s="90">
        <v>264075</v>
      </c>
      <c r="D9" s="90">
        <v>264075</v>
      </c>
      <c r="E9" s="90">
        <v>123961.23</v>
      </c>
      <c r="F9" s="105">
        <f t="shared" si="0"/>
        <v>181.4424000744732</v>
      </c>
      <c r="G9" s="96">
        <v>46.94</v>
      </c>
    </row>
    <row r="10" spans="1:7" x14ac:dyDescent="0.25">
      <c r="A10" s="89" t="s">
        <v>67</v>
      </c>
      <c r="B10" s="90">
        <v>68319.88</v>
      </c>
      <c r="C10" s="90">
        <v>264075</v>
      </c>
      <c r="D10" s="90">
        <v>264075</v>
      </c>
      <c r="E10" s="90">
        <v>123961.23</v>
      </c>
      <c r="F10" s="105">
        <f t="shared" si="0"/>
        <v>181.4424000744732</v>
      </c>
      <c r="G10" s="96">
        <v>46.94</v>
      </c>
    </row>
    <row r="11" spans="1:7" x14ac:dyDescent="0.25">
      <c r="A11" s="89" t="s">
        <v>21</v>
      </c>
      <c r="B11" s="90">
        <v>40000</v>
      </c>
      <c r="C11" s="90">
        <v>121065</v>
      </c>
      <c r="D11" s="90">
        <v>121065</v>
      </c>
      <c r="E11" s="90">
        <v>26782.97</v>
      </c>
      <c r="F11" s="105">
        <f t="shared" si="0"/>
        <v>66.957425000000001</v>
      </c>
      <c r="G11" s="96">
        <v>22.12</v>
      </c>
    </row>
    <row r="12" spans="1:7" ht="26.25" x14ac:dyDescent="0.25">
      <c r="A12" s="89" t="s">
        <v>92</v>
      </c>
      <c r="B12" s="90">
        <v>40000</v>
      </c>
      <c r="C12" s="90">
        <v>121065</v>
      </c>
      <c r="D12" s="90">
        <v>121065</v>
      </c>
      <c r="E12" s="90">
        <v>26782.97</v>
      </c>
      <c r="F12" s="105">
        <f t="shared" si="0"/>
        <v>66.957425000000001</v>
      </c>
      <c r="G12" s="96">
        <v>22.12</v>
      </c>
    </row>
    <row r="13" spans="1:7" x14ac:dyDescent="0.25">
      <c r="A13" s="89" t="s">
        <v>93</v>
      </c>
      <c r="B13" s="90">
        <v>24000</v>
      </c>
      <c r="C13" s="90">
        <v>69065</v>
      </c>
      <c r="D13" s="90">
        <v>89065</v>
      </c>
      <c r="E13" s="90">
        <v>26782.97</v>
      </c>
      <c r="F13" s="105">
        <f t="shared" si="0"/>
        <v>111.59570833333335</v>
      </c>
      <c r="G13" s="96">
        <v>30.07</v>
      </c>
    </row>
    <row r="14" spans="1:7" x14ac:dyDescent="0.25">
      <c r="A14" s="89" t="s">
        <v>96</v>
      </c>
      <c r="B14" s="90">
        <v>16000</v>
      </c>
      <c r="C14" s="90">
        <v>52000</v>
      </c>
      <c r="D14" s="90">
        <v>32000</v>
      </c>
      <c r="E14" s="89"/>
      <c r="F14" s="105">
        <f t="shared" si="0"/>
        <v>0</v>
      </c>
      <c r="G14" s="91"/>
    </row>
    <row r="15" spans="1:7" x14ac:dyDescent="0.25">
      <c r="A15" s="95" t="s">
        <v>216</v>
      </c>
      <c r="B15" s="105">
        <v>2084918.86</v>
      </c>
      <c r="C15" s="105">
        <v>11960377</v>
      </c>
      <c r="D15" s="105">
        <v>12052033</v>
      </c>
      <c r="E15" s="105">
        <v>4851634.0599999996</v>
      </c>
      <c r="F15" s="105">
        <f t="shared" si="0"/>
        <v>232.70133687600674</v>
      </c>
      <c r="G15" s="96">
        <v>40.26</v>
      </c>
    </row>
    <row r="16" spans="1:7" x14ac:dyDescent="0.25">
      <c r="A16" s="95" t="s">
        <v>161</v>
      </c>
      <c r="B16" s="105">
        <v>2084918.86</v>
      </c>
      <c r="C16" s="105">
        <v>11960377</v>
      </c>
      <c r="D16" s="105">
        <v>12052033</v>
      </c>
      <c r="E16" s="105">
        <v>4851634.0599999996</v>
      </c>
      <c r="F16" s="105">
        <f t="shared" si="0"/>
        <v>232.70133687600674</v>
      </c>
      <c r="G16" s="96">
        <v>40.26</v>
      </c>
    </row>
    <row r="17" spans="1:7" x14ac:dyDescent="0.25">
      <c r="A17" s="89" t="s">
        <v>20</v>
      </c>
      <c r="B17" s="90">
        <v>2020269.78</v>
      </c>
      <c r="C17" s="90">
        <v>11365913</v>
      </c>
      <c r="D17" s="90">
        <v>11440469</v>
      </c>
      <c r="E17" s="90">
        <v>4821166.58</v>
      </c>
      <c r="F17" s="105">
        <f t="shared" si="0"/>
        <v>238.63974147056734</v>
      </c>
      <c r="G17" s="96">
        <v>42.14</v>
      </c>
    </row>
    <row r="18" spans="1:7" x14ac:dyDescent="0.25">
      <c r="A18" s="89" t="s">
        <v>45</v>
      </c>
      <c r="B18" s="90">
        <v>1731954.73</v>
      </c>
      <c r="C18" s="90">
        <v>9118761</v>
      </c>
      <c r="D18" s="90">
        <v>9053133</v>
      </c>
      <c r="E18" s="90">
        <v>3825262.77</v>
      </c>
      <c r="F18" s="105">
        <f t="shared" si="0"/>
        <v>220.86390040922143</v>
      </c>
      <c r="G18" s="96">
        <v>42.25</v>
      </c>
    </row>
    <row r="19" spans="1:7" x14ac:dyDescent="0.25">
      <c r="A19" s="89" t="s">
        <v>46</v>
      </c>
      <c r="B19" s="90">
        <v>1484138.79</v>
      </c>
      <c r="C19" s="90">
        <v>7617028</v>
      </c>
      <c r="D19" s="90">
        <v>7560300</v>
      </c>
      <c r="E19" s="90">
        <v>3221342.57</v>
      </c>
      <c r="F19" s="105">
        <f t="shared" si="0"/>
        <v>217.05130218987131</v>
      </c>
      <c r="G19" s="96">
        <v>42.61</v>
      </c>
    </row>
    <row r="20" spans="1:7" x14ac:dyDescent="0.25">
      <c r="A20" s="89" t="s">
        <v>50</v>
      </c>
      <c r="B20" s="90">
        <v>23796.62</v>
      </c>
      <c r="C20" s="90">
        <v>330800</v>
      </c>
      <c r="D20" s="90">
        <v>332900</v>
      </c>
      <c r="E20" s="90">
        <v>139910.26999999999</v>
      </c>
      <c r="F20" s="105">
        <f t="shared" si="0"/>
        <v>587.94177492433789</v>
      </c>
      <c r="G20" s="96">
        <v>42.03</v>
      </c>
    </row>
    <row r="21" spans="1:7" x14ac:dyDescent="0.25">
      <c r="A21" s="89" t="s">
        <v>52</v>
      </c>
      <c r="B21" s="90">
        <v>224019.32</v>
      </c>
      <c r="C21" s="90">
        <v>1170933</v>
      </c>
      <c r="D21" s="90">
        <v>1159933</v>
      </c>
      <c r="E21" s="90">
        <v>464009.93</v>
      </c>
      <c r="F21" s="105">
        <f t="shared" si="0"/>
        <v>207.12942526564225</v>
      </c>
      <c r="G21" s="96">
        <v>40</v>
      </c>
    </row>
    <row r="22" spans="1:7" x14ac:dyDescent="0.25">
      <c r="A22" s="89" t="s">
        <v>54</v>
      </c>
      <c r="B22" s="90">
        <v>285039.49</v>
      </c>
      <c r="C22" s="90">
        <v>2206252</v>
      </c>
      <c r="D22" s="90">
        <v>2350836</v>
      </c>
      <c r="E22" s="90">
        <v>986396.4</v>
      </c>
      <c r="F22" s="105">
        <f t="shared" si="0"/>
        <v>346.05604998802096</v>
      </c>
      <c r="G22" s="96">
        <v>41.96</v>
      </c>
    </row>
    <row r="23" spans="1:7" x14ac:dyDescent="0.25">
      <c r="A23" s="89" t="s">
        <v>55</v>
      </c>
      <c r="B23" s="90">
        <v>27644.01</v>
      </c>
      <c r="C23" s="90">
        <v>242438</v>
      </c>
      <c r="D23" s="90">
        <v>250838</v>
      </c>
      <c r="E23" s="90">
        <v>86114.68</v>
      </c>
      <c r="F23" s="105">
        <f t="shared" si="0"/>
        <v>311.512982378461</v>
      </c>
      <c r="G23" s="96">
        <v>34.33</v>
      </c>
    </row>
    <row r="24" spans="1:7" x14ac:dyDescent="0.25">
      <c r="A24" s="89" t="s">
        <v>60</v>
      </c>
      <c r="B24" s="90">
        <v>72682.28</v>
      </c>
      <c r="C24" s="90">
        <v>920227</v>
      </c>
      <c r="D24" s="90">
        <v>702400</v>
      </c>
      <c r="E24" s="90">
        <v>299119.43</v>
      </c>
      <c r="F24" s="105">
        <f t="shared" si="0"/>
        <v>411.54381783290228</v>
      </c>
      <c r="G24" s="96">
        <v>42.59</v>
      </c>
    </row>
    <row r="25" spans="1:7" x14ac:dyDescent="0.25">
      <c r="A25" s="89" t="s">
        <v>67</v>
      </c>
      <c r="B25" s="90">
        <v>166878.20000000001</v>
      </c>
      <c r="C25" s="90">
        <v>947969</v>
      </c>
      <c r="D25" s="90">
        <v>1032980</v>
      </c>
      <c r="E25" s="90">
        <v>447116.43</v>
      </c>
      <c r="F25" s="105">
        <f t="shared" si="0"/>
        <v>267.92980149594132</v>
      </c>
      <c r="G25" s="96">
        <v>43.28</v>
      </c>
    </row>
    <row r="26" spans="1:7" ht="39" x14ac:dyDescent="0.25">
      <c r="A26" s="89" t="s">
        <v>196</v>
      </c>
      <c r="B26" s="89"/>
      <c r="C26" s="89"/>
      <c r="D26" s="90">
        <v>275000</v>
      </c>
      <c r="E26" s="90">
        <v>136411</v>
      </c>
      <c r="F26" s="105"/>
      <c r="G26" s="96">
        <v>49.6</v>
      </c>
    </row>
    <row r="27" spans="1:7" x14ac:dyDescent="0.25">
      <c r="A27" s="89" t="s">
        <v>77</v>
      </c>
      <c r="B27" s="90">
        <v>17835</v>
      </c>
      <c r="C27" s="90">
        <v>95618</v>
      </c>
      <c r="D27" s="90">
        <v>89618</v>
      </c>
      <c r="E27" s="90">
        <v>17634.86</v>
      </c>
      <c r="F27" s="105">
        <f t="shared" si="0"/>
        <v>98.877824502382964</v>
      </c>
      <c r="G27" s="96">
        <v>19.68</v>
      </c>
    </row>
    <row r="28" spans="1:7" x14ac:dyDescent="0.25">
      <c r="A28" s="89" t="s">
        <v>84</v>
      </c>
      <c r="B28" s="90">
        <v>3139.62</v>
      </c>
      <c r="C28" s="90">
        <v>29200</v>
      </c>
      <c r="D28" s="90">
        <v>26100</v>
      </c>
      <c r="E28" s="90">
        <v>9502.7900000000009</v>
      </c>
      <c r="F28" s="105">
        <f t="shared" si="0"/>
        <v>302.67325345105462</v>
      </c>
      <c r="G28" s="96">
        <v>36.409999999999997</v>
      </c>
    </row>
    <row r="29" spans="1:7" x14ac:dyDescent="0.25">
      <c r="A29" s="89" t="s">
        <v>85</v>
      </c>
      <c r="B29" s="90">
        <v>3139.62</v>
      </c>
      <c r="C29" s="90">
        <v>29200</v>
      </c>
      <c r="D29" s="90">
        <v>26100</v>
      </c>
      <c r="E29" s="90">
        <v>9502.7900000000009</v>
      </c>
      <c r="F29" s="105">
        <f t="shared" si="0"/>
        <v>302.67325345105462</v>
      </c>
      <c r="G29" s="96">
        <v>36.409999999999997</v>
      </c>
    </row>
    <row r="30" spans="1:7" x14ac:dyDescent="0.25">
      <c r="A30" s="89" t="s">
        <v>88</v>
      </c>
      <c r="B30" s="92">
        <v>135.94</v>
      </c>
      <c r="C30" s="90">
        <v>11700</v>
      </c>
      <c r="D30" s="90">
        <v>10400</v>
      </c>
      <c r="E30" s="92">
        <v>4.62</v>
      </c>
      <c r="F30" s="105">
        <f t="shared" si="0"/>
        <v>3.3985581874356336</v>
      </c>
      <c r="G30" s="96">
        <v>0.04</v>
      </c>
    </row>
    <row r="31" spans="1:7" x14ac:dyDescent="0.25">
      <c r="A31" s="89" t="s">
        <v>89</v>
      </c>
      <c r="B31" s="92">
        <v>135.94</v>
      </c>
      <c r="C31" s="90">
        <v>11700</v>
      </c>
      <c r="D31" s="90">
        <v>10400</v>
      </c>
      <c r="E31" s="92">
        <v>4.62</v>
      </c>
      <c r="F31" s="105">
        <f t="shared" si="0"/>
        <v>3.3985581874356336</v>
      </c>
      <c r="G31" s="96">
        <v>0.04</v>
      </c>
    </row>
    <row r="32" spans="1:7" x14ac:dyDescent="0.25">
      <c r="A32" s="89" t="s">
        <v>21</v>
      </c>
      <c r="B32" s="90">
        <v>64649.08</v>
      </c>
      <c r="C32" s="90">
        <v>594464</v>
      </c>
      <c r="D32" s="90">
        <v>611564</v>
      </c>
      <c r="E32" s="90">
        <v>30467.48</v>
      </c>
      <c r="F32" s="105">
        <f t="shared" si="0"/>
        <v>47.12747652402787</v>
      </c>
      <c r="G32" s="96">
        <v>4.9800000000000004</v>
      </c>
    </row>
    <row r="33" spans="1:7" ht="26.25" x14ac:dyDescent="0.25">
      <c r="A33" s="89" t="s">
        <v>91</v>
      </c>
      <c r="B33" s="89"/>
      <c r="C33" s="90">
        <v>4500</v>
      </c>
      <c r="D33" s="90">
        <v>5000</v>
      </c>
      <c r="E33" s="90">
        <v>1045</v>
      </c>
      <c r="F33" s="105"/>
      <c r="G33" s="96">
        <v>20.9</v>
      </c>
    </row>
    <row r="34" spans="1:7" x14ac:dyDescent="0.25">
      <c r="A34" s="89" t="s">
        <v>183</v>
      </c>
      <c r="B34" s="89"/>
      <c r="C34" s="90">
        <v>4500</v>
      </c>
      <c r="D34" s="90">
        <v>5000</v>
      </c>
      <c r="E34" s="90">
        <v>1045</v>
      </c>
      <c r="F34" s="105"/>
      <c r="G34" s="96">
        <v>20.9</v>
      </c>
    </row>
    <row r="35" spans="1:7" ht="26.25" x14ac:dyDescent="0.25">
      <c r="A35" s="89" t="s">
        <v>92</v>
      </c>
      <c r="B35" s="90">
        <v>27195.17</v>
      </c>
      <c r="C35" s="90">
        <v>121964</v>
      </c>
      <c r="D35" s="90">
        <v>123564</v>
      </c>
      <c r="E35" s="90">
        <v>29422.48</v>
      </c>
      <c r="F35" s="105">
        <f t="shared" si="0"/>
        <v>108.19009404978898</v>
      </c>
      <c r="G35" s="96">
        <v>23.81</v>
      </c>
    </row>
    <row r="36" spans="1:7" x14ac:dyDescent="0.25">
      <c r="A36" s="89" t="s">
        <v>93</v>
      </c>
      <c r="B36" s="90">
        <v>26535.17</v>
      </c>
      <c r="C36" s="90">
        <v>91464</v>
      </c>
      <c r="D36" s="90">
        <v>91064</v>
      </c>
      <c r="E36" s="90">
        <v>29422.48</v>
      </c>
      <c r="F36" s="105">
        <f t="shared" si="0"/>
        <v>110.88106840845565</v>
      </c>
      <c r="G36" s="96">
        <v>32.31</v>
      </c>
    </row>
    <row r="37" spans="1:7" x14ac:dyDescent="0.25">
      <c r="A37" s="89" t="s">
        <v>96</v>
      </c>
      <c r="B37" s="92">
        <v>660</v>
      </c>
      <c r="C37" s="90">
        <v>30500</v>
      </c>
      <c r="D37" s="90">
        <v>32500</v>
      </c>
      <c r="E37" s="89"/>
      <c r="F37" s="105">
        <f t="shared" si="0"/>
        <v>0</v>
      </c>
      <c r="G37" s="91"/>
    </row>
    <row r="38" spans="1:7" ht="26.25" x14ac:dyDescent="0.25">
      <c r="A38" s="89" t="s">
        <v>98</v>
      </c>
      <c r="B38" s="90">
        <v>37453.910000000003</v>
      </c>
      <c r="C38" s="90">
        <v>468000</v>
      </c>
      <c r="D38" s="90">
        <v>483000</v>
      </c>
      <c r="E38" s="89"/>
      <c r="F38" s="105">
        <f t="shared" si="0"/>
        <v>0</v>
      </c>
      <c r="G38" s="91"/>
    </row>
    <row r="39" spans="1:7" ht="26.25" x14ac:dyDescent="0.25">
      <c r="A39" s="89" t="s">
        <v>99</v>
      </c>
      <c r="B39" s="90">
        <v>35948.36</v>
      </c>
      <c r="C39" s="90">
        <v>458000</v>
      </c>
      <c r="D39" s="90">
        <v>458000</v>
      </c>
      <c r="E39" s="89"/>
      <c r="F39" s="105">
        <f t="shared" si="0"/>
        <v>0</v>
      </c>
      <c r="G39" s="91"/>
    </row>
    <row r="40" spans="1:7" ht="26.25" x14ac:dyDescent="0.25">
      <c r="A40" s="89" t="s">
        <v>101</v>
      </c>
      <c r="B40" s="90">
        <v>1505.55</v>
      </c>
      <c r="C40" s="90">
        <v>10000</v>
      </c>
      <c r="D40" s="90">
        <v>25000</v>
      </c>
      <c r="E40" s="89"/>
      <c r="F40" s="105">
        <f t="shared" si="0"/>
        <v>0</v>
      </c>
      <c r="G40" s="91"/>
    </row>
    <row r="41" spans="1:7" ht="26.25" x14ac:dyDescent="0.25">
      <c r="A41" s="95" t="s">
        <v>217</v>
      </c>
      <c r="B41" s="105">
        <v>172552.51</v>
      </c>
      <c r="C41" s="105">
        <v>2914659</v>
      </c>
      <c r="D41" s="105">
        <v>3217863</v>
      </c>
      <c r="E41" s="105">
        <v>1499512.99</v>
      </c>
      <c r="F41" s="105">
        <f t="shared" si="0"/>
        <v>869.0183585274998</v>
      </c>
      <c r="G41" s="96">
        <v>46.6</v>
      </c>
    </row>
    <row r="42" spans="1:7" ht="26.25" x14ac:dyDescent="0.25">
      <c r="A42" s="95" t="s">
        <v>154</v>
      </c>
      <c r="B42" s="105">
        <v>172552.51</v>
      </c>
      <c r="C42" s="105">
        <v>2914659</v>
      </c>
      <c r="D42" s="105">
        <v>3217863</v>
      </c>
      <c r="E42" s="105">
        <v>1499512.99</v>
      </c>
      <c r="F42" s="105">
        <f t="shared" si="0"/>
        <v>869.0183585274998</v>
      </c>
      <c r="G42" s="96">
        <v>46.6</v>
      </c>
    </row>
    <row r="43" spans="1:7" x14ac:dyDescent="0.25">
      <c r="A43" s="89" t="s">
        <v>20</v>
      </c>
      <c r="B43" s="90">
        <v>172552.51</v>
      </c>
      <c r="C43" s="90">
        <v>2847659</v>
      </c>
      <c r="D43" s="90">
        <v>3119059</v>
      </c>
      <c r="E43" s="90">
        <v>1496067.56</v>
      </c>
      <c r="F43" s="105">
        <f t="shared" si="0"/>
        <v>867.02161562297761</v>
      </c>
      <c r="G43" s="96">
        <v>47.97</v>
      </c>
    </row>
    <row r="44" spans="1:7" x14ac:dyDescent="0.25">
      <c r="A44" s="89" t="s">
        <v>45</v>
      </c>
      <c r="B44" s="90">
        <v>71151</v>
      </c>
      <c r="C44" s="90">
        <v>2009600</v>
      </c>
      <c r="D44" s="90">
        <v>2192900</v>
      </c>
      <c r="E44" s="90">
        <v>1187158.8400000001</v>
      </c>
      <c r="F44" s="105">
        <f t="shared" si="0"/>
        <v>1668.5061910584534</v>
      </c>
      <c r="G44" s="96">
        <v>54.14</v>
      </c>
    </row>
    <row r="45" spans="1:7" x14ac:dyDescent="0.25">
      <c r="A45" s="89" t="s">
        <v>46</v>
      </c>
      <c r="B45" s="90">
        <v>68048.61</v>
      </c>
      <c r="C45" s="90">
        <v>1751450</v>
      </c>
      <c r="D45" s="90">
        <v>1923700</v>
      </c>
      <c r="E45" s="90">
        <v>1013508.59</v>
      </c>
      <c r="F45" s="105">
        <f t="shared" si="0"/>
        <v>1489.3891146343767</v>
      </c>
      <c r="G45" s="96">
        <v>52.69</v>
      </c>
    </row>
    <row r="46" spans="1:7" x14ac:dyDescent="0.25">
      <c r="A46" s="89" t="s">
        <v>50</v>
      </c>
      <c r="B46" s="92">
        <v>100</v>
      </c>
      <c r="C46" s="90">
        <v>27800</v>
      </c>
      <c r="D46" s="90">
        <v>23600</v>
      </c>
      <c r="E46" s="90">
        <v>4416.4399999999996</v>
      </c>
      <c r="F46" s="105">
        <f t="shared" si="0"/>
        <v>4416.4399999999996</v>
      </c>
      <c r="G46" s="96">
        <v>18.71</v>
      </c>
    </row>
    <row r="47" spans="1:7" x14ac:dyDescent="0.25">
      <c r="A47" s="89" t="s">
        <v>52</v>
      </c>
      <c r="B47" s="90">
        <v>3002.39</v>
      </c>
      <c r="C47" s="90">
        <v>230350</v>
      </c>
      <c r="D47" s="90">
        <v>245600</v>
      </c>
      <c r="E47" s="90">
        <v>169233.81</v>
      </c>
      <c r="F47" s="105">
        <f t="shared" si="0"/>
        <v>5636.6364796045818</v>
      </c>
      <c r="G47" s="96">
        <v>68.91</v>
      </c>
    </row>
    <row r="48" spans="1:7" x14ac:dyDescent="0.25">
      <c r="A48" s="89" t="s">
        <v>54</v>
      </c>
      <c r="B48" s="90">
        <v>101401.51</v>
      </c>
      <c r="C48" s="90">
        <v>838059</v>
      </c>
      <c r="D48" s="90">
        <v>926159</v>
      </c>
      <c r="E48" s="90">
        <v>308908.71999999997</v>
      </c>
      <c r="F48" s="105">
        <f t="shared" si="0"/>
        <v>304.63917154685367</v>
      </c>
      <c r="G48" s="96">
        <v>33.35</v>
      </c>
    </row>
    <row r="49" spans="1:7" x14ac:dyDescent="0.25">
      <c r="A49" s="89" t="s">
        <v>55</v>
      </c>
      <c r="B49" s="90">
        <v>20893.5</v>
      </c>
      <c r="C49" s="90">
        <v>207023</v>
      </c>
      <c r="D49" s="90">
        <v>221623</v>
      </c>
      <c r="E49" s="90">
        <v>73149.600000000006</v>
      </c>
      <c r="F49" s="105">
        <f t="shared" si="0"/>
        <v>350.10697106755691</v>
      </c>
      <c r="G49" s="96">
        <v>33.01</v>
      </c>
    </row>
    <row r="50" spans="1:7" x14ac:dyDescent="0.25">
      <c r="A50" s="89" t="s">
        <v>60</v>
      </c>
      <c r="B50" s="90">
        <v>64731.32</v>
      </c>
      <c r="C50" s="90">
        <v>435200</v>
      </c>
      <c r="D50" s="90">
        <v>421400</v>
      </c>
      <c r="E50" s="90">
        <v>162107.45000000001</v>
      </c>
      <c r="F50" s="105">
        <f t="shared" si="0"/>
        <v>250.43124410254575</v>
      </c>
      <c r="G50" s="96">
        <v>38.47</v>
      </c>
    </row>
    <row r="51" spans="1:7" x14ac:dyDescent="0.25">
      <c r="A51" s="89" t="s">
        <v>67</v>
      </c>
      <c r="B51" s="90">
        <v>12859.18</v>
      </c>
      <c r="C51" s="90">
        <v>178636</v>
      </c>
      <c r="D51" s="90">
        <v>204236</v>
      </c>
      <c r="E51" s="90">
        <v>60470.77</v>
      </c>
      <c r="F51" s="105">
        <f t="shared" si="0"/>
        <v>470.25370202454582</v>
      </c>
      <c r="G51" s="96">
        <v>29.61</v>
      </c>
    </row>
    <row r="52" spans="1:7" ht="39" x14ac:dyDescent="0.25">
      <c r="A52" s="89" t="s">
        <v>196</v>
      </c>
      <c r="B52" s="89"/>
      <c r="C52" s="89"/>
      <c r="D52" s="90">
        <v>61500</v>
      </c>
      <c r="E52" s="90">
        <v>9481.61</v>
      </c>
      <c r="F52" s="105"/>
      <c r="G52" s="96">
        <v>15.42</v>
      </c>
    </row>
    <row r="53" spans="1:7" x14ac:dyDescent="0.25">
      <c r="A53" s="89" t="s">
        <v>77</v>
      </c>
      <c r="B53" s="90">
        <v>2917.51</v>
      </c>
      <c r="C53" s="90">
        <v>17200</v>
      </c>
      <c r="D53" s="90">
        <v>17400</v>
      </c>
      <c r="E53" s="90">
        <v>3699.29</v>
      </c>
      <c r="F53" s="105">
        <f t="shared" si="0"/>
        <v>126.79613780244112</v>
      </c>
      <c r="G53" s="96">
        <v>21.26</v>
      </c>
    </row>
    <row r="54" spans="1:7" x14ac:dyDescent="0.25">
      <c r="A54" s="89" t="s">
        <v>21</v>
      </c>
      <c r="B54" s="89"/>
      <c r="C54" s="90">
        <v>67000</v>
      </c>
      <c r="D54" s="90">
        <v>98804</v>
      </c>
      <c r="E54" s="90">
        <v>3445.43</v>
      </c>
      <c r="F54" s="105"/>
      <c r="G54" s="96">
        <v>3.49</v>
      </c>
    </row>
    <row r="55" spans="1:7" ht="26.25" x14ac:dyDescent="0.25">
      <c r="A55" s="89" t="s">
        <v>92</v>
      </c>
      <c r="B55" s="89"/>
      <c r="C55" s="90">
        <v>63000</v>
      </c>
      <c r="D55" s="90">
        <v>94804</v>
      </c>
      <c r="E55" s="90">
        <v>3445.43</v>
      </c>
      <c r="F55" s="105"/>
      <c r="G55" s="96">
        <v>3.63</v>
      </c>
    </row>
    <row r="56" spans="1:7" x14ac:dyDescent="0.25">
      <c r="A56" s="89" t="s">
        <v>93</v>
      </c>
      <c r="B56" s="89"/>
      <c r="C56" s="90">
        <v>34000</v>
      </c>
      <c r="D56" s="90">
        <v>63804</v>
      </c>
      <c r="E56" s="90">
        <v>3445.43</v>
      </c>
      <c r="F56" s="105"/>
      <c r="G56" s="96">
        <v>5.4</v>
      </c>
    </row>
    <row r="57" spans="1:7" x14ac:dyDescent="0.25">
      <c r="A57" s="89" t="s">
        <v>96</v>
      </c>
      <c r="B57" s="89"/>
      <c r="C57" s="90">
        <v>29000</v>
      </c>
      <c r="D57" s="90">
        <v>31000</v>
      </c>
      <c r="E57" s="89"/>
      <c r="F57" s="105"/>
      <c r="G57" s="91"/>
    </row>
    <row r="58" spans="1:7" ht="26.25" x14ac:dyDescent="0.25">
      <c r="A58" s="89" t="s">
        <v>98</v>
      </c>
      <c r="B58" s="89"/>
      <c r="C58" s="90">
        <v>4000</v>
      </c>
      <c r="D58" s="90">
        <v>4000</v>
      </c>
      <c r="E58" s="89"/>
      <c r="F58" s="105"/>
      <c r="G58" s="91"/>
    </row>
    <row r="59" spans="1:7" ht="26.25" x14ac:dyDescent="0.25">
      <c r="A59" s="89" t="s">
        <v>99</v>
      </c>
      <c r="B59" s="89"/>
      <c r="C59" s="90">
        <v>4000</v>
      </c>
      <c r="D59" s="90">
        <v>4000</v>
      </c>
      <c r="E59" s="89"/>
      <c r="F59" s="105"/>
      <c r="G59" s="91"/>
    </row>
  </sheetData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"/>
  <sheetViews>
    <sheetView workbookViewId="0">
      <selection activeCell="B7" sqref="B7"/>
    </sheetView>
  </sheetViews>
  <sheetFormatPr defaultRowHeight="15" x14ac:dyDescent="0.25"/>
  <cols>
    <col min="4" max="4" width="19.42578125" customWidth="1"/>
    <col min="5" max="5" width="11.42578125" customWidth="1"/>
    <col min="8" max="8" width="20.140625" customWidth="1"/>
    <col min="9" max="9" width="13.5703125" customWidth="1"/>
  </cols>
  <sheetData>
    <row r="1" spans="1:10" ht="15.75" x14ac:dyDescent="0.25">
      <c r="A1" s="138" t="s">
        <v>189</v>
      </c>
      <c r="B1" s="138"/>
      <c r="C1" s="138"/>
      <c r="D1" s="138"/>
      <c r="E1" s="138"/>
      <c r="F1" s="138"/>
      <c r="G1" s="138"/>
      <c r="H1" s="138"/>
      <c r="I1" s="138"/>
      <c r="J1" s="2"/>
    </row>
    <row r="2" spans="1:10" x14ac:dyDescent="0.25">
      <c r="A2" s="139" t="s">
        <v>1</v>
      </c>
      <c r="B2" s="139"/>
      <c r="C2" s="139"/>
      <c r="D2" s="139"/>
      <c r="E2" s="139"/>
      <c r="F2" s="139"/>
      <c r="G2" s="139"/>
      <c r="H2" s="140"/>
      <c r="I2" s="140"/>
      <c r="J2" s="2"/>
    </row>
    <row r="3" spans="1:10" x14ac:dyDescent="0.25">
      <c r="A3" s="4"/>
      <c r="B3" s="4"/>
      <c r="C3" s="4"/>
      <c r="D3" s="4"/>
      <c r="E3" s="4"/>
      <c r="F3" s="4"/>
      <c r="G3" s="4"/>
      <c r="H3" s="5"/>
      <c r="I3" s="5"/>
      <c r="J3" s="2"/>
    </row>
    <row r="4" spans="1:10" x14ac:dyDescent="0.25">
      <c r="A4" s="139" t="s">
        <v>116</v>
      </c>
      <c r="B4" s="141"/>
      <c r="C4" s="141"/>
      <c r="D4" s="141"/>
      <c r="E4" s="141"/>
      <c r="F4" s="141"/>
      <c r="G4" s="141"/>
      <c r="H4" s="141"/>
      <c r="I4" s="141"/>
      <c r="J4" s="2"/>
    </row>
    <row r="5" spans="1:10" ht="38.25" x14ac:dyDescent="0.25">
      <c r="A5" s="6" t="s">
        <v>117</v>
      </c>
      <c r="B5" s="6" t="s">
        <v>118</v>
      </c>
      <c r="C5" s="6" t="s">
        <v>119</v>
      </c>
      <c r="D5" s="6" t="s">
        <v>120</v>
      </c>
      <c r="E5" s="6" t="s">
        <v>121</v>
      </c>
      <c r="F5" s="6" t="s">
        <v>122</v>
      </c>
      <c r="G5" s="6" t="s">
        <v>123</v>
      </c>
      <c r="H5" s="6" t="s">
        <v>124</v>
      </c>
      <c r="I5" s="6" t="s">
        <v>124</v>
      </c>
      <c r="J5" s="2"/>
    </row>
    <row r="6" spans="1:10" x14ac:dyDescent="0.25">
      <c r="A6" s="142">
        <v>1</v>
      </c>
      <c r="B6" s="142"/>
      <c r="C6" s="142"/>
      <c r="D6" s="142"/>
      <c r="E6" s="7">
        <v>2</v>
      </c>
      <c r="F6" s="7">
        <v>3</v>
      </c>
      <c r="G6" s="7">
        <v>4</v>
      </c>
      <c r="H6" s="7" t="s">
        <v>125</v>
      </c>
      <c r="I6" s="7" t="s">
        <v>126</v>
      </c>
      <c r="J6" s="2"/>
    </row>
    <row r="7" spans="1:10" ht="64.5" customHeight="1" x14ac:dyDescent="0.25">
      <c r="A7" s="6">
        <v>8</v>
      </c>
      <c r="B7" s="8"/>
      <c r="C7" s="8"/>
      <c r="D7" s="8" t="s">
        <v>127</v>
      </c>
      <c r="E7" s="9">
        <f>SUM(E8)</f>
        <v>0</v>
      </c>
      <c r="F7" s="9">
        <f t="shared" ref="F7:G9" si="0">SUM(F8)</f>
        <v>0</v>
      </c>
      <c r="G7" s="9">
        <f t="shared" si="0"/>
        <v>0</v>
      </c>
      <c r="H7" s="10">
        <v>0</v>
      </c>
      <c r="I7" s="10">
        <v>0</v>
      </c>
      <c r="J7" s="2"/>
    </row>
    <row r="8" spans="1:10" ht="36" customHeight="1" x14ac:dyDescent="0.25">
      <c r="A8" s="11"/>
      <c r="B8" s="12">
        <v>84</v>
      </c>
      <c r="C8" s="13"/>
      <c r="D8" s="14" t="s">
        <v>128</v>
      </c>
      <c r="E8" s="15">
        <f>SUM(E9)</f>
        <v>0</v>
      </c>
      <c r="F8" s="15"/>
      <c r="G8" s="15">
        <f t="shared" si="0"/>
        <v>0</v>
      </c>
      <c r="H8" s="10">
        <v>0</v>
      </c>
      <c r="I8" s="10">
        <v>0</v>
      </c>
      <c r="J8" s="2"/>
    </row>
    <row r="9" spans="1:10" ht="76.5" x14ac:dyDescent="0.25">
      <c r="A9" s="11"/>
      <c r="B9" s="16" t="s">
        <v>129</v>
      </c>
      <c r="C9" s="17"/>
      <c r="D9" s="18" t="s">
        <v>130</v>
      </c>
      <c r="E9" s="19">
        <f>SUM(E10)</f>
        <v>0</v>
      </c>
      <c r="F9" s="19"/>
      <c r="G9" s="19">
        <f t="shared" si="0"/>
        <v>0</v>
      </c>
      <c r="H9" s="10">
        <v>0</v>
      </c>
      <c r="I9" s="10"/>
      <c r="J9" s="2"/>
    </row>
    <row r="10" spans="1:10" ht="57" customHeight="1" x14ac:dyDescent="0.25">
      <c r="A10" s="20"/>
      <c r="B10" s="21">
        <v>8422</v>
      </c>
      <c r="C10" s="22"/>
      <c r="D10" s="23" t="s">
        <v>131</v>
      </c>
      <c r="E10" s="24"/>
      <c r="F10" s="24"/>
      <c r="G10" s="25"/>
      <c r="H10" s="26">
        <v>0</v>
      </c>
      <c r="I10" s="26"/>
      <c r="J10" s="2"/>
    </row>
    <row r="11" spans="1:10" ht="25.5" x14ac:dyDescent="0.25">
      <c r="A11" s="27"/>
      <c r="B11" s="28"/>
      <c r="C11" s="29">
        <v>81</v>
      </c>
      <c r="D11" s="30" t="s">
        <v>132</v>
      </c>
      <c r="E11" s="31">
        <f>SUM(E7)</f>
        <v>0</v>
      </c>
      <c r="F11" s="31">
        <f t="shared" ref="F11:G11" si="1">SUM(F7)</f>
        <v>0</v>
      </c>
      <c r="G11" s="31">
        <f t="shared" si="1"/>
        <v>0</v>
      </c>
      <c r="H11" s="10">
        <v>0</v>
      </c>
      <c r="I11" s="10">
        <v>0</v>
      </c>
      <c r="J11" s="2"/>
    </row>
    <row r="12" spans="1:10" ht="38.25" x14ac:dyDescent="0.25">
      <c r="A12" s="11">
        <v>5</v>
      </c>
      <c r="B12" s="32"/>
      <c r="C12" s="33"/>
      <c r="D12" s="34" t="s">
        <v>133</v>
      </c>
      <c r="E12" s="35">
        <f>SUM(E13)</f>
        <v>0</v>
      </c>
      <c r="F12" s="35">
        <f t="shared" ref="F12:G14" si="2">SUM(F13)</f>
        <v>0</v>
      </c>
      <c r="G12" s="35">
        <f t="shared" si="2"/>
        <v>0</v>
      </c>
      <c r="H12" s="10">
        <v>0</v>
      </c>
      <c r="I12" s="10">
        <v>0</v>
      </c>
      <c r="J12" s="2"/>
    </row>
    <row r="13" spans="1:10" ht="60.75" customHeight="1" x14ac:dyDescent="0.25">
      <c r="A13" s="36"/>
      <c r="B13" s="36">
        <v>54</v>
      </c>
      <c r="C13" s="33"/>
      <c r="D13" s="34" t="s">
        <v>134</v>
      </c>
      <c r="E13" s="35">
        <f>SUM(E14)</f>
        <v>0</v>
      </c>
      <c r="F13" s="35"/>
      <c r="G13" s="35">
        <f t="shared" si="2"/>
        <v>0</v>
      </c>
      <c r="H13" s="10">
        <v>0</v>
      </c>
      <c r="I13" s="10">
        <v>0</v>
      </c>
      <c r="J13" s="2"/>
    </row>
    <row r="14" spans="1:10" ht="87" customHeight="1" x14ac:dyDescent="0.25">
      <c r="A14" s="36"/>
      <c r="B14" s="36" t="s">
        <v>135</v>
      </c>
      <c r="C14" s="33"/>
      <c r="D14" s="35" t="s">
        <v>136</v>
      </c>
      <c r="E14" s="35">
        <f>SUM(E15)</f>
        <v>0</v>
      </c>
      <c r="F14" s="35"/>
      <c r="G14" s="35">
        <f t="shared" si="2"/>
        <v>0</v>
      </c>
      <c r="H14" s="10">
        <v>0</v>
      </c>
      <c r="I14" s="10"/>
      <c r="J14" s="2"/>
    </row>
    <row r="15" spans="1:10" ht="75.75" customHeight="1" x14ac:dyDescent="0.25">
      <c r="A15" s="37"/>
      <c r="B15" s="37" t="s">
        <v>137</v>
      </c>
      <c r="C15" s="38"/>
      <c r="D15" s="39" t="s">
        <v>138</v>
      </c>
      <c r="E15" s="39"/>
      <c r="F15" s="39"/>
      <c r="G15" s="40"/>
      <c r="H15" s="10">
        <v>0</v>
      </c>
      <c r="I15" s="10"/>
      <c r="J15" s="2"/>
    </row>
    <row r="16" spans="1:10" ht="39" customHeight="1" x14ac:dyDescent="0.25">
      <c r="A16" s="27"/>
      <c r="B16" s="28"/>
      <c r="C16" s="29">
        <v>11</v>
      </c>
      <c r="D16" s="30" t="s">
        <v>139</v>
      </c>
      <c r="E16" s="31">
        <f>SUM(E12)</f>
        <v>0</v>
      </c>
      <c r="F16" s="31">
        <f t="shared" ref="F16:G16" si="3">SUM(F12)</f>
        <v>0</v>
      </c>
      <c r="G16" s="31">
        <f t="shared" si="3"/>
        <v>0</v>
      </c>
      <c r="H16" s="10">
        <v>0</v>
      </c>
      <c r="I16" s="10">
        <v>0</v>
      </c>
      <c r="J16" s="2"/>
    </row>
    <row r="17" spans="1:10" ht="15.75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2"/>
    </row>
    <row r="18" spans="1:10" ht="15.75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2"/>
    </row>
    <row r="19" spans="1:10" ht="15.75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2"/>
    </row>
    <row r="20" spans="1:10" ht="15.75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2"/>
    </row>
    <row r="21" spans="1:10" ht="15.75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2"/>
    </row>
    <row r="22" spans="1:10" ht="15.75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2"/>
    </row>
    <row r="23" spans="1:10" ht="15.75" x14ac:dyDescent="0.25">
      <c r="A23" s="3"/>
      <c r="B23" s="3"/>
      <c r="C23" s="3"/>
      <c r="D23" s="3"/>
      <c r="E23" s="3"/>
      <c r="F23" s="3"/>
      <c r="G23" s="3"/>
      <c r="H23" s="3"/>
      <c r="I23" s="3"/>
    </row>
  </sheetData>
  <mergeCells count="4">
    <mergeCell ref="A1:I1"/>
    <mergeCell ref="A2:I2"/>
    <mergeCell ref="A4:I4"/>
    <mergeCell ref="A6:D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9"/>
  <sheetViews>
    <sheetView topLeftCell="A116" workbookViewId="0">
      <selection activeCell="A2" sqref="A2:G129"/>
    </sheetView>
  </sheetViews>
  <sheetFormatPr defaultRowHeight="15" x14ac:dyDescent="0.25"/>
  <cols>
    <col min="1" max="1" width="38.7109375" customWidth="1"/>
    <col min="2" max="2" width="15.140625" customWidth="1"/>
    <col min="3" max="3" width="15.42578125" customWidth="1"/>
    <col min="4" max="4" width="14.7109375" customWidth="1"/>
    <col min="5" max="5" width="16" customWidth="1"/>
    <col min="6" max="6" width="12.7109375" customWidth="1"/>
    <col min="7" max="7" width="10.28515625" customWidth="1"/>
  </cols>
  <sheetData>
    <row r="1" spans="1:7" ht="15.75" thickBot="1" x14ac:dyDescent="0.3"/>
    <row r="2" spans="1:7" ht="39" thickBot="1" x14ac:dyDescent="0.3">
      <c r="A2" s="74" t="s">
        <v>14</v>
      </c>
      <c r="B2" s="74" t="s">
        <v>111</v>
      </c>
      <c r="C2" s="74" t="s">
        <v>112</v>
      </c>
      <c r="D2" s="74" t="s">
        <v>190</v>
      </c>
      <c r="E2" s="74" t="s">
        <v>184</v>
      </c>
      <c r="F2" s="74" t="s">
        <v>218</v>
      </c>
      <c r="G2" s="74" t="s">
        <v>214</v>
      </c>
    </row>
    <row r="3" spans="1:7" ht="21.75" customHeight="1" x14ac:dyDescent="0.25">
      <c r="A3" s="66" t="s">
        <v>113</v>
      </c>
      <c r="B3" s="67">
        <v>2365791.25</v>
      </c>
      <c r="C3" s="67">
        <v>15260176</v>
      </c>
      <c r="D3" s="67">
        <v>15655036</v>
      </c>
      <c r="E3" s="67">
        <v>6501891.25</v>
      </c>
      <c r="F3" s="67">
        <f>E3/B3*100</f>
        <v>274.82945716364452</v>
      </c>
      <c r="G3" s="87">
        <v>41.53</v>
      </c>
    </row>
    <row r="4" spans="1:7" x14ac:dyDescent="0.25">
      <c r="A4" s="89" t="s">
        <v>202</v>
      </c>
      <c r="B4" s="90">
        <v>2084918.86</v>
      </c>
      <c r="C4" s="90">
        <v>11706277</v>
      </c>
      <c r="D4" s="90">
        <v>11807433</v>
      </c>
      <c r="E4" s="90">
        <v>4899713.7</v>
      </c>
      <c r="F4" s="90">
        <f t="shared" ref="F4:F67" si="0">E4/B4*100</f>
        <v>235.00740455674136</v>
      </c>
      <c r="G4" s="97">
        <v>41.5</v>
      </c>
    </row>
    <row r="5" spans="1:7" x14ac:dyDescent="0.25">
      <c r="A5" s="89" t="s">
        <v>203</v>
      </c>
      <c r="B5" s="90">
        <v>59701.8</v>
      </c>
      <c r="C5" s="90">
        <v>1198961</v>
      </c>
      <c r="D5" s="90">
        <v>1207961</v>
      </c>
      <c r="E5" s="90">
        <v>197943.32</v>
      </c>
      <c r="F5" s="90">
        <f t="shared" si="0"/>
        <v>331.55335350022949</v>
      </c>
      <c r="G5" s="97">
        <v>16.39</v>
      </c>
    </row>
    <row r="6" spans="1:7" x14ac:dyDescent="0.25">
      <c r="A6" s="89" t="s">
        <v>205</v>
      </c>
      <c r="B6" s="92">
        <v>0</v>
      </c>
      <c r="C6" s="90">
        <v>10062</v>
      </c>
      <c r="D6" s="90">
        <v>11062</v>
      </c>
      <c r="E6" s="92">
        <v>0</v>
      </c>
      <c r="F6" s="92"/>
      <c r="G6" s="97">
        <v>0</v>
      </c>
    </row>
    <row r="7" spans="1:7" x14ac:dyDescent="0.25">
      <c r="A7" s="89" t="s">
        <v>207</v>
      </c>
      <c r="B7" s="92">
        <v>0</v>
      </c>
      <c r="C7" s="90">
        <v>45000</v>
      </c>
      <c r="D7" s="90">
        <v>48000</v>
      </c>
      <c r="E7" s="90">
        <v>5507.8</v>
      </c>
      <c r="F7" s="90"/>
      <c r="G7" s="97">
        <v>11.47</v>
      </c>
    </row>
    <row r="8" spans="1:7" x14ac:dyDescent="0.25">
      <c r="A8" s="106" t="s">
        <v>149</v>
      </c>
      <c r="B8" s="107">
        <v>108319.88</v>
      </c>
      <c r="C8" s="107">
        <v>385140</v>
      </c>
      <c r="D8" s="107">
        <v>385140</v>
      </c>
      <c r="E8" s="107">
        <v>150744.20000000001</v>
      </c>
      <c r="F8" s="107">
        <f t="shared" si="0"/>
        <v>139.16577455588023</v>
      </c>
      <c r="G8" s="115">
        <v>39.14</v>
      </c>
    </row>
    <row r="9" spans="1:7" ht="26.25" x14ac:dyDescent="0.25">
      <c r="A9" s="106" t="s">
        <v>150</v>
      </c>
      <c r="B9" s="107">
        <v>108319.88</v>
      </c>
      <c r="C9" s="107">
        <v>385140</v>
      </c>
      <c r="D9" s="107">
        <v>385140</v>
      </c>
      <c r="E9" s="107">
        <v>150744.20000000001</v>
      </c>
      <c r="F9" s="107">
        <f t="shared" si="0"/>
        <v>139.16577455588023</v>
      </c>
      <c r="G9" s="115">
        <v>39.14</v>
      </c>
    </row>
    <row r="10" spans="1:7" x14ac:dyDescent="0.25">
      <c r="A10" s="95" t="s">
        <v>151</v>
      </c>
      <c r="B10" s="105">
        <v>108319.88</v>
      </c>
      <c r="C10" s="105">
        <v>385140</v>
      </c>
      <c r="D10" s="105">
        <v>385140</v>
      </c>
      <c r="E10" s="105">
        <v>150744.20000000001</v>
      </c>
      <c r="F10" s="105">
        <f t="shared" si="0"/>
        <v>139.16577455588023</v>
      </c>
      <c r="G10" s="97">
        <v>39.14</v>
      </c>
    </row>
    <row r="11" spans="1:7" x14ac:dyDescent="0.25">
      <c r="A11" s="89" t="s">
        <v>109</v>
      </c>
      <c r="B11" s="90">
        <v>108319.88</v>
      </c>
      <c r="C11" s="90">
        <v>385140</v>
      </c>
      <c r="D11" s="90">
        <v>385140</v>
      </c>
      <c r="E11" s="90">
        <v>150744.20000000001</v>
      </c>
      <c r="F11" s="90">
        <f t="shared" si="0"/>
        <v>139.16577455588023</v>
      </c>
      <c r="G11" s="97">
        <v>39.14</v>
      </c>
    </row>
    <row r="12" spans="1:7" x14ac:dyDescent="0.25">
      <c r="A12" s="89" t="s">
        <v>67</v>
      </c>
      <c r="B12" s="90">
        <v>68319.88</v>
      </c>
      <c r="C12" s="90">
        <v>264075</v>
      </c>
      <c r="D12" s="90">
        <v>264075</v>
      </c>
      <c r="E12" s="90">
        <v>123961.23</v>
      </c>
      <c r="F12" s="90">
        <f t="shared" si="0"/>
        <v>181.4424000744732</v>
      </c>
      <c r="G12" s="97">
        <v>46.94</v>
      </c>
    </row>
    <row r="13" spans="1:7" x14ac:dyDescent="0.25">
      <c r="A13" s="89" t="s">
        <v>93</v>
      </c>
      <c r="B13" s="90">
        <v>24000</v>
      </c>
      <c r="C13" s="90">
        <v>69065</v>
      </c>
      <c r="D13" s="90">
        <v>89065</v>
      </c>
      <c r="E13" s="90">
        <v>26782.97</v>
      </c>
      <c r="F13" s="90">
        <f t="shared" si="0"/>
        <v>111.59570833333335</v>
      </c>
      <c r="G13" s="97">
        <v>30.07</v>
      </c>
    </row>
    <row r="14" spans="1:7" x14ac:dyDescent="0.25">
      <c r="A14" s="89" t="s">
        <v>96</v>
      </c>
      <c r="B14" s="90">
        <v>16000</v>
      </c>
      <c r="C14" s="90">
        <v>52000</v>
      </c>
      <c r="D14" s="90">
        <v>32000</v>
      </c>
      <c r="E14" s="89"/>
      <c r="F14" s="92">
        <f t="shared" si="0"/>
        <v>0</v>
      </c>
      <c r="G14" s="93"/>
    </row>
    <row r="15" spans="1:7" x14ac:dyDescent="0.25">
      <c r="A15" s="106" t="s">
        <v>152</v>
      </c>
      <c r="B15" s="107">
        <v>112850.71</v>
      </c>
      <c r="C15" s="107">
        <v>1914736</v>
      </c>
      <c r="D15" s="107">
        <v>2195440</v>
      </c>
      <c r="E15" s="107">
        <v>1247982.23</v>
      </c>
      <c r="F15" s="107">
        <f t="shared" si="0"/>
        <v>1105.870073834715</v>
      </c>
      <c r="G15" s="115">
        <v>56.84</v>
      </c>
    </row>
    <row r="16" spans="1:7" ht="26.25" x14ac:dyDescent="0.25">
      <c r="A16" s="106" t="s">
        <v>153</v>
      </c>
      <c r="B16" s="107">
        <v>90015.12</v>
      </c>
      <c r="C16" s="107">
        <v>1053000</v>
      </c>
      <c r="D16" s="107">
        <v>1120704</v>
      </c>
      <c r="E16" s="107">
        <v>468760.84</v>
      </c>
      <c r="F16" s="107">
        <f t="shared" si="0"/>
        <v>520.75789045218187</v>
      </c>
      <c r="G16" s="115">
        <v>41.83</v>
      </c>
    </row>
    <row r="17" spans="1:7" ht="26.25" x14ac:dyDescent="0.25">
      <c r="A17" s="66" t="s">
        <v>154</v>
      </c>
      <c r="B17" s="67">
        <v>90015.12</v>
      </c>
      <c r="C17" s="67">
        <v>1053000</v>
      </c>
      <c r="D17" s="67">
        <v>1120704</v>
      </c>
      <c r="E17" s="67">
        <v>468760.84</v>
      </c>
      <c r="F17" s="67">
        <f t="shared" si="0"/>
        <v>520.75789045218187</v>
      </c>
      <c r="G17" s="87">
        <v>41.83</v>
      </c>
    </row>
    <row r="18" spans="1:7" x14ac:dyDescent="0.25">
      <c r="A18" s="108" t="s">
        <v>106</v>
      </c>
      <c r="B18" s="109">
        <v>90015.12</v>
      </c>
      <c r="C18" s="109">
        <v>1053000</v>
      </c>
      <c r="D18" s="109">
        <v>1120704</v>
      </c>
      <c r="E18" s="109">
        <v>468760.84</v>
      </c>
      <c r="F18" s="109">
        <f t="shared" si="0"/>
        <v>520.75789045218187</v>
      </c>
      <c r="G18" s="115">
        <v>41.83</v>
      </c>
    </row>
    <row r="19" spans="1:7" x14ac:dyDescent="0.25">
      <c r="A19" s="89" t="s">
        <v>46</v>
      </c>
      <c r="B19" s="90">
        <v>4930.3</v>
      </c>
      <c r="C19" s="90">
        <v>433200</v>
      </c>
      <c r="D19" s="90">
        <v>411200</v>
      </c>
      <c r="E19" s="90">
        <v>177659.69</v>
      </c>
      <c r="F19" s="90">
        <f t="shared" si="0"/>
        <v>3603.4255521976347</v>
      </c>
      <c r="G19" s="97">
        <v>43.21</v>
      </c>
    </row>
    <row r="20" spans="1:7" x14ac:dyDescent="0.25">
      <c r="A20" s="89" t="s">
        <v>50</v>
      </c>
      <c r="B20" s="89"/>
      <c r="C20" s="90">
        <v>8000</v>
      </c>
      <c r="D20" s="90">
        <v>3000</v>
      </c>
      <c r="E20" s="90">
        <v>1241.44</v>
      </c>
      <c r="F20" s="90"/>
      <c r="G20" s="97">
        <v>41.38</v>
      </c>
    </row>
    <row r="21" spans="1:7" x14ac:dyDescent="0.25">
      <c r="A21" s="89" t="s">
        <v>52</v>
      </c>
      <c r="B21" s="89"/>
      <c r="C21" s="90">
        <v>30000</v>
      </c>
      <c r="D21" s="90">
        <v>33000</v>
      </c>
      <c r="E21" s="90">
        <v>30693.97</v>
      </c>
      <c r="F21" s="90"/>
      <c r="G21" s="97">
        <v>93.01</v>
      </c>
    </row>
    <row r="22" spans="1:7" x14ac:dyDescent="0.25">
      <c r="A22" s="89" t="s">
        <v>55</v>
      </c>
      <c r="B22" s="90">
        <v>15822.58</v>
      </c>
      <c r="C22" s="90">
        <v>55000</v>
      </c>
      <c r="D22" s="90">
        <v>60000</v>
      </c>
      <c r="E22" s="90">
        <v>26805.89</v>
      </c>
      <c r="F22" s="90">
        <f t="shared" si="0"/>
        <v>169.41541771316687</v>
      </c>
      <c r="G22" s="97">
        <v>44.68</v>
      </c>
    </row>
    <row r="23" spans="1:7" x14ac:dyDescent="0.25">
      <c r="A23" s="89" t="s">
        <v>60</v>
      </c>
      <c r="B23" s="90">
        <v>53485.55</v>
      </c>
      <c r="C23" s="90">
        <v>361000</v>
      </c>
      <c r="D23" s="90">
        <v>373000</v>
      </c>
      <c r="E23" s="90">
        <v>162002.45000000001</v>
      </c>
      <c r="F23" s="90">
        <f t="shared" si="0"/>
        <v>302.89012639862545</v>
      </c>
      <c r="G23" s="97">
        <v>43.43</v>
      </c>
    </row>
    <row r="24" spans="1:7" x14ac:dyDescent="0.25">
      <c r="A24" s="89" t="s">
        <v>67</v>
      </c>
      <c r="B24" s="90">
        <v>12859.18</v>
      </c>
      <c r="C24" s="90">
        <v>131800</v>
      </c>
      <c r="D24" s="90">
        <v>150800</v>
      </c>
      <c r="E24" s="90">
        <v>54941.07</v>
      </c>
      <c r="F24" s="90">
        <f t="shared" si="0"/>
        <v>427.25173766912042</v>
      </c>
      <c r="G24" s="97">
        <v>36.43</v>
      </c>
    </row>
    <row r="25" spans="1:7" ht="39" x14ac:dyDescent="0.25">
      <c r="A25" s="89" t="s">
        <v>196</v>
      </c>
      <c r="B25" s="89"/>
      <c r="C25" s="89"/>
      <c r="D25" s="90">
        <v>40500</v>
      </c>
      <c r="E25" s="90">
        <v>9481.61</v>
      </c>
      <c r="F25" s="90"/>
      <c r="G25" s="97">
        <v>23.41</v>
      </c>
    </row>
    <row r="26" spans="1:7" ht="26.25" x14ac:dyDescent="0.25">
      <c r="A26" s="89" t="s">
        <v>77</v>
      </c>
      <c r="B26" s="90">
        <v>2917.51</v>
      </c>
      <c r="C26" s="90">
        <v>15000</v>
      </c>
      <c r="D26" s="90">
        <v>15000</v>
      </c>
      <c r="E26" s="90">
        <v>3699.29</v>
      </c>
      <c r="F26" s="90">
        <f t="shared" si="0"/>
        <v>126.79613780244112</v>
      </c>
      <c r="G26" s="97">
        <v>24.66</v>
      </c>
    </row>
    <row r="27" spans="1:7" x14ac:dyDescent="0.25">
      <c r="A27" s="89" t="s">
        <v>93</v>
      </c>
      <c r="B27" s="89"/>
      <c r="C27" s="90">
        <v>15000</v>
      </c>
      <c r="D27" s="90">
        <v>30204</v>
      </c>
      <c r="E27" s="90">
        <v>2235.4299999999998</v>
      </c>
      <c r="F27" s="90"/>
      <c r="G27" s="97">
        <v>7.4</v>
      </c>
    </row>
    <row r="28" spans="1:7" x14ac:dyDescent="0.25">
      <c r="A28" s="89" t="s">
        <v>96</v>
      </c>
      <c r="B28" s="89"/>
      <c r="C28" s="90">
        <v>4000</v>
      </c>
      <c r="D28" s="90">
        <v>4000</v>
      </c>
      <c r="E28" s="89"/>
      <c r="F28" s="89"/>
      <c r="G28" s="93"/>
    </row>
    <row r="29" spans="1:7" ht="39" x14ac:dyDescent="0.25">
      <c r="A29" s="106" t="s">
        <v>156</v>
      </c>
      <c r="B29" s="106"/>
      <c r="C29" s="107">
        <v>6636</v>
      </c>
      <c r="D29" s="107">
        <v>6636</v>
      </c>
      <c r="E29" s="106"/>
      <c r="F29" s="106"/>
      <c r="G29" s="116"/>
    </row>
    <row r="30" spans="1:7" ht="26.25" x14ac:dyDescent="0.25">
      <c r="A30" s="66" t="s">
        <v>154</v>
      </c>
      <c r="B30" s="66"/>
      <c r="C30" s="67">
        <v>6636</v>
      </c>
      <c r="D30" s="67">
        <v>6636</v>
      </c>
      <c r="E30" s="66"/>
      <c r="F30" s="66"/>
      <c r="G30" s="88"/>
    </row>
    <row r="31" spans="1:7" x14ac:dyDescent="0.25">
      <c r="A31" s="108" t="s">
        <v>108</v>
      </c>
      <c r="B31" s="110">
        <v>0</v>
      </c>
      <c r="C31" s="109">
        <v>6636</v>
      </c>
      <c r="D31" s="109">
        <v>6636</v>
      </c>
      <c r="E31" s="110">
        <v>0</v>
      </c>
      <c r="F31" s="110"/>
      <c r="G31" s="115">
        <v>0</v>
      </c>
    </row>
    <row r="32" spans="1:7" x14ac:dyDescent="0.25">
      <c r="A32" s="89" t="s">
        <v>67</v>
      </c>
      <c r="B32" s="89"/>
      <c r="C32" s="90">
        <v>6636</v>
      </c>
      <c r="D32" s="90">
        <v>6636</v>
      </c>
      <c r="E32" s="89"/>
      <c r="F32" s="89"/>
      <c r="G32" s="93"/>
    </row>
    <row r="33" spans="1:7" ht="26.25" x14ac:dyDescent="0.25">
      <c r="A33" s="106" t="s">
        <v>157</v>
      </c>
      <c r="B33" s="106"/>
      <c r="C33" s="107">
        <v>800000</v>
      </c>
      <c r="D33" s="107">
        <v>1000000</v>
      </c>
      <c r="E33" s="107">
        <v>745000</v>
      </c>
      <c r="F33" s="107"/>
      <c r="G33" s="115">
        <v>74.5</v>
      </c>
    </row>
    <row r="34" spans="1:7" ht="26.25" x14ac:dyDescent="0.25">
      <c r="A34" s="66" t="s">
        <v>154</v>
      </c>
      <c r="B34" s="66"/>
      <c r="C34" s="67">
        <v>800000</v>
      </c>
      <c r="D34" s="67">
        <v>1000000</v>
      </c>
      <c r="E34" s="67">
        <v>745000</v>
      </c>
      <c r="F34" s="67"/>
      <c r="G34" s="87">
        <v>74.5</v>
      </c>
    </row>
    <row r="35" spans="1:7" x14ac:dyDescent="0.25">
      <c r="A35" s="108" t="s">
        <v>108</v>
      </c>
      <c r="B35" s="110">
        <v>0</v>
      </c>
      <c r="C35" s="109">
        <v>800000</v>
      </c>
      <c r="D35" s="109">
        <v>1000000</v>
      </c>
      <c r="E35" s="109">
        <v>745000</v>
      </c>
      <c r="F35" s="109"/>
      <c r="G35" s="115">
        <v>74.5</v>
      </c>
    </row>
    <row r="36" spans="1:7" x14ac:dyDescent="0.25">
      <c r="A36" s="89" t="s">
        <v>46</v>
      </c>
      <c r="B36" s="89"/>
      <c r="C36" s="90">
        <v>600000</v>
      </c>
      <c r="D36" s="90">
        <v>800000</v>
      </c>
      <c r="E36" s="90">
        <v>600000</v>
      </c>
      <c r="F36" s="90"/>
      <c r="G36" s="97">
        <v>75</v>
      </c>
    </row>
    <row r="37" spans="1:7" x14ac:dyDescent="0.25">
      <c r="A37" s="89" t="s">
        <v>52</v>
      </c>
      <c r="B37" s="89"/>
      <c r="C37" s="90">
        <v>150000</v>
      </c>
      <c r="D37" s="90">
        <v>150000</v>
      </c>
      <c r="E37" s="90">
        <v>120000</v>
      </c>
      <c r="F37" s="90"/>
      <c r="G37" s="97">
        <v>80</v>
      </c>
    </row>
    <row r="38" spans="1:7" x14ac:dyDescent="0.25">
      <c r="A38" s="89" t="s">
        <v>55</v>
      </c>
      <c r="B38" s="89"/>
      <c r="C38" s="90">
        <v>50000</v>
      </c>
      <c r="D38" s="90">
        <v>50000</v>
      </c>
      <c r="E38" s="90">
        <v>25000</v>
      </c>
      <c r="F38" s="90"/>
      <c r="G38" s="97">
        <v>50</v>
      </c>
    </row>
    <row r="39" spans="1:7" x14ac:dyDescent="0.25">
      <c r="A39" s="106" t="s">
        <v>158</v>
      </c>
      <c r="B39" s="107">
        <v>22835.59</v>
      </c>
      <c r="C39" s="107">
        <v>55100</v>
      </c>
      <c r="D39" s="107">
        <v>68100</v>
      </c>
      <c r="E39" s="107">
        <v>34221.39</v>
      </c>
      <c r="F39" s="107">
        <f t="shared" si="0"/>
        <v>149.85988975980038</v>
      </c>
      <c r="G39" s="115">
        <v>50.25</v>
      </c>
    </row>
    <row r="40" spans="1:7" ht="26.25" x14ac:dyDescent="0.25">
      <c r="A40" s="66" t="s">
        <v>154</v>
      </c>
      <c r="B40" s="67">
        <v>22835.59</v>
      </c>
      <c r="C40" s="67">
        <v>55100</v>
      </c>
      <c r="D40" s="67">
        <v>68100</v>
      </c>
      <c r="E40" s="67">
        <v>34221.39</v>
      </c>
      <c r="F40" s="67">
        <f t="shared" si="0"/>
        <v>149.85988975980038</v>
      </c>
      <c r="G40" s="87">
        <v>50.25</v>
      </c>
    </row>
    <row r="41" spans="1:7" x14ac:dyDescent="0.25">
      <c r="A41" s="108" t="s">
        <v>108</v>
      </c>
      <c r="B41" s="109">
        <v>22835.59</v>
      </c>
      <c r="C41" s="109">
        <v>55100</v>
      </c>
      <c r="D41" s="109">
        <v>68100</v>
      </c>
      <c r="E41" s="109">
        <v>34221.39</v>
      </c>
      <c r="F41" s="109">
        <f t="shared" si="0"/>
        <v>149.85988975980038</v>
      </c>
      <c r="G41" s="115">
        <v>50.25</v>
      </c>
    </row>
    <row r="42" spans="1:7" x14ac:dyDescent="0.25">
      <c r="A42" s="89" t="s">
        <v>46</v>
      </c>
      <c r="B42" s="90">
        <v>16443.34</v>
      </c>
      <c r="C42" s="90">
        <v>36000</v>
      </c>
      <c r="D42" s="90">
        <v>45000</v>
      </c>
      <c r="E42" s="90">
        <v>26639.95</v>
      </c>
      <c r="F42" s="90">
        <f t="shared" si="0"/>
        <v>162.01057692658546</v>
      </c>
      <c r="G42" s="97">
        <v>59.2</v>
      </c>
    </row>
    <row r="43" spans="1:7" x14ac:dyDescent="0.25">
      <c r="A43" s="89" t="s">
        <v>50</v>
      </c>
      <c r="B43" s="92">
        <v>100</v>
      </c>
      <c r="C43" s="90">
        <v>1500</v>
      </c>
      <c r="D43" s="90">
        <v>2400</v>
      </c>
      <c r="E43" s="92">
        <v>400</v>
      </c>
      <c r="F43" s="92">
        <f t="shared" si="0"/>
        <v>400</v>
      </c>
      <c r="G43" s="97">
        <v>16.670000000000002</v>
      </c>
    </row>
    <row r="44" spans="1:7" x14ac:dyDescent="0.25">
      <c r="A44" s="89" t="s">
        <v>52</v>
      </c>
      <c r="B44" s="90">
        <v>3002.39</v>
      </c>
      <c r="C44" s="90">
        <v>7000</v>
      </c>
      <c r="D44" s="90">
        <v>8500</v>
      </c>
      <c r="E44" s="90">
        <v>4492.2299999999996</v>
      </c>
      <c r="F44" s="90">
        <f t="shared" si="0"/>
        <v>149.621801298299</v>
      </c>
      <c r="G44" s="97">
        <v>52.85</v>
      </c>
    </row>
    <row r="45" spans="1:7" x14ac:dyDescent="0.25">
      <c r="A45" s="89" t="s">
        <v>55</v>
      </c>
      <c r="B45" s="90">
        <v>3289.86</v>
      </c>
      <c r="C45" s="90">
        <v>10000</v>
      </c>
      <c r="D45" s="90">
        <v>11000</v>
      </c>
      <c r="E45" s="90">
        <v>2689.21</v>
      </c>
      <c r="F45" s="90">
        <f t="shared" si="0"/>
        <v>81.742384174402559</v>
      </c>
      <c r="G45" s="97">
        <v>24.45</v>
      </c>
    </row>
    <row r="46" spans="1:7" x14ac:dyDescent="0.25">
      <c r="A46" s="89" t="s">
        <v>60</v>
      </c>
      <c r="B46" s="89"/>
      <c r="C46" s="92">
        <v>200</v>
      </c>
      <c r="D46" s="92">
        <v>400</v>
      </c>
      <c r="E46" s="89"/>
      <c r="F46" s="89"/>
      <c r="G46" s="93"/>
    </row>
    <row r="47" spans="1:7" x14ac:dyDescent="0.25">
      <c r="A47" s="89" t="s">
        <v>67</v>
      </c>
      <c r="B47" s="89"/>
      <c r="C47" s="92">
        <v>200</v>
      </c>
      <c r="D47" s="92">
        <v>400</v>
      </c>
      <c r="E47" s="89"/>
      <c r="F47" s="89"/>
      <c r="G47" s="93"/>
    </row>
    <row r="48" spans="1:7" ht="26.25" x14ac:dyDescent="0.25">
      <c r="A48" s="89" t="s">
        <v>77</v>
      </c>
      <c r="B48" s="89"/>
      <c r="C48" s="92">
        <v>200</v>
      </c>
      <c r="D48" s="92">
        <v>400</v>
      </c>
      <c r="E48" s="89"/>
      <c r="F48" s="89"/>
      <c r="G48" s="93"/>
    </row>
    <row r="49" spans="1:7" ht="26.25" x14ac:dyDescent="0.25">
      <c r="A49" s="106" t="s">
        <v>159</v>
      </c>
      <c r="B49" s="107">
        <v>2000473.78</v>
      </c>
      <c r="C49" s="107">
        <v>11040513</v>
      </c>
      <c r="D49" s="107">
        <v>11109369</v>
      </c>
      <c r="E49" s="107">
        <v>4700164.01</v>
      </c>
      <c r="F49" s="107">
        <f t="shared" si="0"/>
        <v>234.95254259218532</v>
      </c>
      <c r="G49" s="115">
        <v>42.31</v>
      </c>
    </row>
    <row r="50" spans="1:7" ht="26.25" x14ac:dyDescent="0.25">
      <c r="A50" s="106" t="s">
        <v>160</v>
      </c>
      <c r="B50" s="107">
        <v>2000473.78</v>
      </c>
      <c r="C50" s="107">
        <v>11040513</v>
      </c>
      <c r="D50" s="107">
        <v>11109369</v>
      </c>
      <c r="E50" s="107">
        <v>4700164.01</v>
      </c>
      <c r="F50" s="107">
        <f t="shared" si="0"/>
        <v>234.95254259218532</v>
      </c>
      <c r="G50" s="115">
        <v>42.31</v>
      </c>
    </row>
    <row r="51" spans="1:7" x14ac:dyDescent="0.25">
      <c r="A51" s="66" t="s">
        <v>161</v>
      </c>
      <c r="B51" s="67">
        <v>2000473.78</v>
      </c>
      <c r="C51" s="67">
        <v>11040513</v>
      </c>
      <c r="D51" s="67">
        <v>11109369</v>
      </c>
      <c r="E51" s="67">
        <v>4700164.01</v>
      </c>
      <c r="F51" s="67">
        <f t="shared" si="0"/>
        <v>234.95254259218532</v>
      </c>
      <c r="G51" s="87">
        <v>42.31</v>
      </c>
    </row>
    <row r="52" spans="1:7" ht="26.25" x14ac:dyDescent="0.25">
      <c r="A52" s="108" t="s">
        <v>103</v>
      </c>
      <c r="B52" s="109">
        <v>2000473.78</v>
      </c>
      <c r="C52" s="109">
        <v>11040513</v>
      </c>
      <c r="D52" s="109">
        <v>11109369</v>
      </c>
      <c r="E52" s="109">
        <v>4700164.01</v>
      </c>
      <c r="F52" s="109">
        <f t="shared" si="0"/>
        <v>234.95254259218532</v>
      </c>
      <c r="G52" s="115">
        <v>42.31</v>
      </c>
    </row>
    <row r="53" spans="1:7" x14ac:dyDescent="0.25">
      <c r="A53" s="111" t="s">
        <v>46</v>
      </c>
      <c r="B53" s="112">
        <v>1416939.87</v>
      </c>
      <c r="C53" s="112">
        <v>7231028</v>
      </c>
      <c r="D53" s="112">
        <v>7176300</v>
      </c>
      <c r="E53" s="112">
        <v>3144250.75</v>
      </c>
      <c r="F53" s="112">
        <f t="shared" si="0"/>
        <v>221.90431764757949</v>
      </c>
      <c r="G53" s="117">
        <v>43.81</v>
      </c>
    </row>
    <row r="54" spans="1:7" x14ac:dyDescent="0.25">
      <c r="A54" s="111" t="s">
        <v>50</v>
      </c>
      <c r="B54" s="112">
        <v>9861.74</v>
      </c>
      <c r="C54" s="112">
        <v>275800</v>
      </c>
      <c r="D54" s="112">
        <v>262900</v>
      </c>
      <c r="E54" s="112">
        <v>71411.42</v>
      </c>
      <c r="F54" s="112">
        <f t="shared" si="0"/>
        <v>724.12596560039105</v>
      </c>
      <c r="G54" s="117">
        <v>27.16</v>
      </c>
    </row>
    <row r="55" spans="1:7" x14ac:dyDescent="0.25">
      <c r="A55" s="111" t="s">
        <v>52</v>
      </c>
      <c r="B55" s="112">
        <v>224019.32</v>
      </c>
      <c r="C55" s="112">
        <v>1165933</v>
      </c>
      <c r="D55" s="112">
        <v>1154933</v>
      </c>
      <c r="E55" s="112">
        <v>462646.02</v>
      </c>
      <c r="F55" s="112">
        <f t="shared" si="0"/>
        <v>206.52058938487983</v>
      </c>
      <c r="G55" s="117">
        <v>40.06</v>
      </c>
    </row>
    <row r="56" spans="1:7" x14ac:dyDescent="0.25">
      <c r="A56" s="111" t="s">
        <v>55</v>
      </c>
      <c r="B56" s="112">
        <v>27644.01</v>
      </c>
      <c r="C56" s="112">
        <v>242438</v>
      </c>
      <c r="D56" s="112">
        <v>250838</v>
      </c>
      <c r="E56" s="112">
        <v>86114.68</v>
      </c>
      <c r="F56" s="112">
        <f t="shared" si="0"/>
        <v>311.512982378461</v>
      </c>
      <c r="G56" s="117">
        <v>34.33</v>
      </c>
    </row>
    <row r="57" spans="1:7" x14ac:dyDescent="0.25">
      <c r="A57" s="111" t="s">
        <v>60</v>
      </c>
      <c r="B57" s="112">
        <v>69371</v>
      </c>
      <c r="C57" s="112">
        <v>845227</v>
      </c>
      <c r="D57" s="112">
        <v>617400</v>
      </c>
      <c r="E57" s="112">
        <v>294603.96000000002</v>
      </c>
      <c r="F57" s="112">
        <f t="shared" si="0"/>
        <v>424.67884274408618</v>
      </c>
      <c r="G57" s="117">
        <v>47.72</v>
      </c>
    </row>
    <row r="58" spans="1:7" x14ac:dyDescent="0.25">
      <c r="A58" s="111" t="s">
        <v>67</v>
      </c>
      <c r="B58" s="112">
        <v>166878.20000000001</v>
      </c>
      <c r="C58" s="112">
        <v>947305</v>
      </c>
      <c r="D58" s="112">
        <v>1032316</v>
      </c>
      <c r="E58" s="112">
        <v>447116.43</v>
      </c>
      <c r="F58" s="112">
        <f t="shared" si="0"/>
        <v>267.92980149594132</v>
      </c>
      <c r="G58" s="117">
        <v>43.31</v>
      </c>
    </row>
    <row r="59" spans="1:7" ht="39" x14ac:dyDescent="0.25">
      <c r="A59" s="111" t="s">
        <v>196</v>
      </c>
      <c r="B59" s="111"/>
      <c r="C59" s="111"/>
      <c r="D59" s="112">
        <v>275000</v>
      </c>
      <c r="E59" s="112">
        <v>136411</v>
      </c>
      <c r="F59" s="112"/>
      <c r="G59" s="117">
        <v>49.6</v>
      </c>
    </row>
    <row r="60" spans="1:7" ht="26.25" x14ac:dyDescent="0.25">
      <c r="A60" s="111" t="s">
        <v>77</v>
      </c>
      <c r="B60" s="112">
        <v>17835</v>
      </c>
      <c r="C60" s="112">
        <v>95618</v>
      </c>
      <c r="D60" s="112">
        <v>89618</v>
      </c>
      <c r="E60" s="112">
        <v>17634.86</v>
      </c>
      <c r="F60" s="112">
        <f t="shared" si="0"/>
        <v>98.877824502382964</v>
      </c>
      <c r="G60" s="117">
        <v>19.68</v>
      </c>
    </row>
    <row r="61" spans="1:7" x14ac:dyDescent="0.25">
      <c r="A61" s="111" t="s">
        <v>85</v>
      </c>
      <c r="B61" s="112">
        <v>3139.62</v>
      </c>
      <c r="C61" s="112">
        <v>29000</v>
      </c>
      <c r="D61" s="112">
        <v>26100</v>
      </c>
      <c r="E61" s="112">
        <v>9502.7900000000009</v>
      </c>
      <c r="F61" s="112">
        <f t="shared" si="0"/>
        <v>302.67325345105462</v>
      </c>
      <c r="G61" s="117">
        <v>36.409999999999997</v>
      </c>
    </row>
    <row r="62" spans="1:7" x14ac:dyDescent="0.25">
      <c r="A62" s="111" t="s">
        <v>89</v>
      </c>
      <c r="B62" s="113">
        <v>135.94</v>
      </c>
      <c r="C62" s="112">
        <v>11700</v>
      </c>
      <c r="D62" s="112">
        <v>10400</v>
      </c>
      <c r="E62" s="113">
        <v>4.62</v>
      </c>
      <c r="F62" s="114">
        <f t="shared" si="0"/>
        <v>3.3985581874356336</v>
      </c>
      <c r="G62" s="117">
        <v>0.04</v>
      </c>
    </row>
    <row r="63" spans="1:7" x14ac:dyDescent="0.25">
      <c r="A63" s="111" t="s">
        <v>183</v>
      </c>
      <c r="B63" s="111"/>
      <c r="C63" s="112">
        <v>4500</v>
      </c>
      <c r="D63" s="112">
        <v>5000</v>
      </c>
      <c r="E63" s="112">
        <v>1045</v>
      </c>
      <c r="F63" s="112"/>
      <c r="G63" s="117">
        <v>20.9</v>
      </c>
    </row>
    <row r="64" spans="1:7" x14ac:dyDescent="0.25">
      <c r="A64" s="111" t="s">
        <v>93</v>
      </c>
      <c r="B64" s="112">
        <v>26535.17</v>
      </c>
      <c r="C64" s="112">
        <v>91464</v>
      </c>
      <c r="D64" s="112">
        <v>91064</v>
      </c>
      <c r="E64" s="112">
        <v>29422.48</v>
      </c>
      <c r="F64" s="112">
        <f t="shared" si="0"/>
        <v>110.88106840845565</v>
      </c>
      <c r="G64" s="117">
        <v>32.31</v>
      </c>
    </row>
    <row r="65" spans="1:7" x14ac:dyDescent="0.25">
      <c r="A65" s="111" t="s">
        <v>96</v>
      </c>
      <c r="B65" s="113">
        <v>660</v>
      </c>
      <c r="C65" s="112">
        <v>30500</v>
      </c>
      <c r="D65" s="112">
        <v>32500</v>
      </c>
      <c r="E65" s="111"/>
      <c r="F65" s="113">
        <f t="shared" si="0"/>
        <v>0</v>
      </c>
      <c r="G65" s="118"/>
    </row>
    <row r="66" spans="1:7" ht="26.25" x14ac:dyDescent="0.25">
      <c r="A66" s="111" t="s">
        <v>99</v>
      </c>
      <c r="B66" s="112">
        <v>35948.36</v>
      </c>
      <c r="C66" s="112">
        <v>60000</v>
      </c>
      <c r="D66" s="112">
        <v>60000</v>
      </c>
      <c r="E66" s="111"/>
      <c r="F66" s="113">
        <f t="shared" si="0"/>
        <v>0</v>
      </c>
      <c r="G66" s="118"/>
    </row>
    <row r="67" spans="1:7" ht="26.25" x14ac:dyDescent="0.25">
      <c r="A67" s="111" t="s">
        <v>101</v>
      </c>
      <c r="B67" s="112">
        <v>1505.55</v>
      </c>
      <c r="C67" s="112">
        <v>10000</v>
      </c>
      <c r="D67" s="112">
        <v>25000</v>
      </c>
      <c r="E67" s="111"/>
      <c r="F67" s="113">
        <f t="shared" si="0"/>
        <v>0</v>
      </c>
      <c r="G67" s="118"/>
    </row>
    <row r="68" spans="1:7" x14ac:dyDescent="0.25">
      <c r="A68" s="106" t="s">
        <v>163</v>
      </c>
      <c r="B68" s="107">
        <v>84445.08</v>
      </c>
      <c r="C68" s="107">
        <v>521864</v>
      </c>
      <c r="D68" s="107">
        <v>544664</v>
      </c>
      <c r="E68" s="107">
        <v>151470.04999999999</v>
      </c>
      <c r="F68" s="107">
        <f t="shared" ref="F68:F128" si="1">E68/B68*100</f>
        <v>179.3710776282052</v>
      </c>
      <c r="G68" s="115">
        <v>27.81</v>
      </c>
    </row>
    <row r="69" spans="1:7" ht="26.25" x14ac:dyDescent="0.25">
      <c r="A69" s="106" t="s">
        <v>164</v>
      </c>
      <c r="B69" s="107">
        <v>84445.08</v>
      </c>
      <c r="C69" s="107">
        <v>521864</v>
      </c>
      <c r="D69" s="107">
        <v>544664</v>
      </c>
      <c r="E69" s="107">
        <v>151470.04999999999</v>
      </c>
      <c r="F69" s="107">
        <f t="shared" si="1"/>
        <v>179.3710776282052</v>
      </c>
      <c r="G69" s="115">
        <v>27.81</v>
      </c>
    </row>
    <row r="70" spans="1:7" x14ac:dyDescent="0.25">
      <c r="A70" s="66" t="s">
        <v>161</v>
      </c>
      <c r="B70" s="67">
        <v>84445.08</v>
      </c>
      <c r="C70" s="67">
        <v>521864</v>
      </c>
      <c r="D70" s="67">
        <v>544664</v>
      </c>
      <c r="E70" s="67">
        <v>151470.04999999999</v>
      </c>
      <c r="F70" s="67">
        <f t="shared" si="1"/>
        <v>179.3710776282052</v>
      </c>
      <c r="G70" s="87">
        <v>27.81</v>
      </c>
    </row>
    <row r="71" spans="1:7" ht="26.25" x14ac:dyDescent="0.25">
      <c r="A71" s="108" t="s">
        <v>105</v>
      </c>
      <c r="B71" s="109">
        <v>84445.08</v>
      </c>
      <c r="C71" s="109">
        <v>521864</v>
      </c>
      <c r="D71" s="109">
        <v>544664</v>
      </c>
      <c r="E71" s="109">
        <v>151470.04999999999</v>
      </c>
      <c r="F71" s="109">
        <f t="shared" si="1"/>
        <v>179.3710776282052</v>
      </c>
      <c r="G71" s="115">
        <v>27.81</v>
      </c>
    </row>
    <row r="72" spans="1:7" x14ac:dyDescent="0.25">
      <c r="A72" s="89" t="s">
        <v>46</v>
      </c>
      <c r="B72" s="90">
        <v>67198.92</v>
      </c>
      <c r="C72" s="90">
        <v>386000</v>
      </c>
      <c r="D72" s="90">
        <v>384000</v>
      </c>
      <c r="E72" s="90">
        <v>77091.820000000007</v>
      </c>
      <c r="F72" s="90">
        <f t="shared" si="1"/>
        <v>114.72181398153425</v>
      </c>
      <c r="G72" s="97">
        <v>20.079999999999998</v>
      </c>
    </row>
    <row r="73" spans="1:7" x14ac:dyDescent="0.25">
      <c r="A73" s="89" t="s">
        <v>50</v>
      </c>
      <c r="B73" s="90">
        <v>13934.88</v>
      </c>
      <c r="C73" s="90">
        <v>55000</v>
      </c>
      <c r="D73" s="90">
        <v>70000</v>
      </c>
      <c r="E73" s="90">
        <v>68498.850000000006</v>
      </c>
      <c r="F73" s="90">
        <f t="shared" si="1"/>
        <v>491.56397471668225</v>
      </c>
      <c r="G73" s="97">
        <v>97.86</v>
      </c>
    </row>
    <row r="74" spans="1:7" x14ac:dyDescent="0.25">
      <c r="A74" s="89" t="s">
        <v>52</v>
      </c>
      <c r="B74" s="89"/>
      <c r="C74" s="90">
        <v>5000</v>
      </c>
      <c r="D74" s="90">
        <v>5000</v>
      </c>
      <c r="E74" s="90">
        <v>1363.91</v>
      </c>
      <c r="F74" s="90"/>
      <c r="G74" s="97">
        <v>27.28</v>
      </c>
    </row>
    <row r="75" spans="1:7" x14ac:dyDescent="0.25">
      <c r="A75" s="89" t="s">
        <v>60</v>
      </c>
      <c r="B75" s="90">
        <v>3311.28</v>
      </c>
      <c r="C75" s="90">
        <v>75000</v>
      </c>
      <c r="D75" s="90">
        <v>85000</v>
      </c>
      <c r="E75" s="90">
        <v>4515.47</v>
      </c>
      <c r="F75" s="90">
        <f t="shared" si="1"/>
        <v>136.3662994370757</v>
      </c>
      <c r="G75" s="97">
        <v>5.31</v>
      </c>
    </row>
    <row r="76" spans="1:7" x14ac:dyDescent="0.25">
      <c r="A76" s="89" t="s">
        <v>67</v>
      </c>
      <c r="B76" s="89"/>
      <c r="C76" s="92">
        <v>664</v>
      </c>
      <c r="D76" s="92">
        <v>664</v>
      </c>
      <c r="E76" s="89"/>
      <c r="F76" s="89"/>
      <c r="G76" s="93"/>
    </row>
    <row r="77" spans="1:7" x14ac:dyDescent="0.25">
      <c r="A77" s="89" t="s">
        <v>85</v>
      </c>
      <c r="B77" s="89"/>
      <c r="C77" s="92">
        <v>200</v>
      </c>
      <c r="D77" s="89"/>
      <c r="E77" s="89"/>
      <c r="F77" s="89"/>
      <c r="G77" s="93"/>
    </row>
    <row r="78" spans="1:7" ht="26.25" x14ac:dyDescent="0.25">
      <c r="A78" s="106" t="s">
        <v>165</v>
      </c>
      <c r="B78" s="106"/>
      <c r="C78" s="107">
        <v>45000</v>
      </c>
      <c r="D78" s="107">
        <v>48000</v>
      </c>
      <c r="E78" s="107">
        <v>5507.8</v>
      </c>
      <c r="F78" s="107"/>
      <c r="G78" s="115">
        <v>11.47</v>
      </c>
    </row>
    <row r="79" spans="1:7" ht="26.25" x14ac:dyDescent="0.25">
      <c r="A79" s="106" t="s">
        <v>166</v>
      </c>
      <c r="B79" s="106"/>
      <c r="C79" s="107">
        <v>45000</v>
      </c>
      <c r="D79" s="107">
        <v>48000</v>
      </c>
      <c r="E79" s="107">
        <v>5507.8</v>
      </c>
      <c r="F79" s="107"/>
      <c r="G79" s="115">
        <v>11.47</v>
      </c>
    </row>
    <row r="80" spans="1:7" ht="26.25" x14ac:dyDescent="0.25">
      <c r="A80" s="66" t="s">
        <v>154</v>
      </c>
      <c r="B80" s="66"/>
      <c r="C80" s="67">
        <v>45000</v>
      </c>
      <c r="D80" s="67">
        <v>48000</v>
      </c>
      <c r="E80" s="67">
        <v>5507.8</v>
      </c>
      <c r="F80" s="67"/>
      <c r="G80" s="87">
        <v>11.47</v>
      </c>
    </row>
    <row r="81" spans="1:7" ht="26.25" x14ac:dyDescent="0.25">
      <c r="A81" s="108" t="s">
        <v>110</v>
      </c>
      <c r="B81" s="110">
        <v>0</v>
      </c>
      <c r="C81" s="109">
        <v>45000</v>
      </c>
      <c r="D81" s="109">
        <v>48000</v>
      </c>
      <c r="E81" s="109">
        <v>5507.8</v>
      </c>
      <c r="F81" s="109"/>
      <c r="G81" s="115">
        <v>11.47</v>
      </c>
    </row>
    <row r="82" spans="1:7" x14ac:dyDescent="0.25">
      <c r="A82" s="111" t="s">
        <v>67</v>
      </c>
      <c r="B82" s="111"/>
      <c r="C82" s="112">
        <v>31000</v>
      </c>
      <c r="D82" s="112">
        <v>33400</v>
      </c>
      <c r="E82" s="112">
        <v>5507.8</v>
      </c>
      <c r="F82" s="112"/>
      <c r="G82" s="117">
        <v>16.489999999999998</v>
      </c>
    </row>
    <row r="83" spans="1:7" x14ac:dyDescent="0.25">
      <c r="A83" s="111" t="s">
        <v>93</v>
      </c>
      <c r="B83" s="111"/>
      <c r="C83" s="112">
        <v>9000</v>
      </c>
      <c r="D83" s="112">
        <v>7600</v>
      </c>
      <c r="E83" s="111"/>
      <c r="F83" s="111"/>
      <c r="G83" s="118"/>
    </row>
    <row r="84" spans="1:7" x14ac:dyDescent="0.25">
      <c r="A84" s="111" t="s">
        <v>96</v>
      </c>
      <c r="B84" s="111"/>
      <c r="C84" s="112">
        <v>5000</v>
      </c>
      <c r="D84" s="112">
        <v>7000</v>
      </c>
      <c r="E84" s="111"/>
      <c r="F84" s="111"/>
      <c r="G84" s="118"/>
    </row>
    <row r="85" spans="1:7" x14ac:dyDescent="0.25">
      <c r="A85" s="106" t="s">
        <v>167</v>
      </c>
      <c r="B85" s="106"/>
      <c r="C85" s="107">
        <v>10062</v>
      </c>
      <c r="D85" s="107">
        <v>11062</v>
      </c>
      <c r="E85" s="106"/>
      <c r="F85" s="106"/>
      <c r="G85" s="116"/>
    </row>
    <row r="86" spans="1:7" x14ac:dyDescent="0.25">
      <c r="A86" s="106" t="s">
        <v>168</v>
      </c>
      <c r="B86" s="106"/>
      <c r="C86" s="107">
        <v>10062</v>
      </c>
      <c r="D86" s="107">
        <v>11062</v>
      </c>
      <c r="E86" s="106"/>
      <c r="F86" s="106"/>
      <c r="G86" s="116"/>
    </row>
    <row r="87" spans="1:7" ht="26.25" x14ac:dyDescent="0.25">
      <c r="A87" s="66" t="s">
        <v>154</v>
      </c>
      <c r="B87" s="66"/>
      <c r="C87" s="67">
        <v>10062</v>
      </c>
      <c r="D87" s="67">
        <v>11062</v>
      </c>
      <c r="E87" s="66"/>
      <c r="F87" s="66"/>
      <c r="G87" s="88"/>
    </row>
    <row r="88" spans="1:7" x14ac:dyDescent="0.25">
      <c r="A88" s="108" t="s">
        <v>107</v>
      </c>
      <c r="B88" s="110">
        <v>0</v>
      </c>
      <c r="C88" s="109">
        <v>10062</v>
      </c>
      <c r="D88" s="109">
        <v>11062</v>
      </c>
      <c r="E88" s="110">
        <v>0</v>
      </c>
      <c r="F88" s="110"/>
      <c r="G88" s="115">
        <v>0</v>
      </c>
    </row>
    <row r="89" spans="1:7" x14ac:dyDescent="0.25">
      <c r="A89" s="89" t="s">
        <v>55</v>
      </c>
      <c r="B89" s="89"/>
      <c r="C89" s="90">
        <v>3062</v>
      </c>
      <c r="D89" s="90">
        <v>3062</v>
      </c>
      <c r="E89" s="89"/>
      <c r="F89" s="89"/>
      <c r="G89" s="93"/>
    </row>
    <row r="90" spans="1:7" x14ac:dyDescent="0.25">
      <c r="A90" s="89" t="s">
        <v>67</v>
      </c>
      <c r="B90" s="89"/>
      <c r="C90" s="90">
        <v>3000</v>
      </c>
      <c r="D90" s="90">
        <v>3000</v>
      </c>
      <c r="E90" s="89"/>
      <c r="F90" s="89"/>
      <c r="G90" s="93"/>
    </row>
    <row r="91" spans="1:7" x14ac:dyDescent="0.25">
      <c r="A91" s="89" t="s">
        <v>93</v>
      </c>
      <c r="B91" s="89"/>
      <c r="C91" s="90">
        <v>4000</v>
      </c>
      <c r="D91" s="90">
        <v>5000</v>
      </c>
      <c r="E91" s="89"/>
      <c r="F91" s="89"/>
      <c r="G91" s="93"/>
    </row>
    <row r="92" spans="1:7" x14ac:dyDescent="0.25">
      <c r="A92" s="106" t="s">
        <v>169</v>
      </c>
      <c r="B92" s="106"/>
      <c r="C92" s="107">
        <v>30000</v>
      </c>
      <c r="D92" s="107">
        <v>50000</v>
      </c>
      <c r="E92" s="107">
        <v>1210</v>
      </c>
      <c r="F92" s="107"/>
      <c r="G92" s="115">
        <v>2.42</v>
      </c>
    </row>
    <row r="93" spans="1:7" x14ac:dyDescent="0.25">
      <c r="A93" s="106" t="s">
        <v>170</v>
      </c>
      <c r="B93" s="106"/>
      <c r="C93" s="107">
        <v>30000</v>
      </c>
      <c r="D93" s="107">
        <v>50000</v>
      </c>
      <c r="E93" s="107">
        <v>1210</v>
      </c>
      <c r="F93" s="107"/>
      <c r="G93" s="115">
        <v>2.42</v>
      </c>
    </row>
    <row r="94" spans="1:7" ht="26.25" x14ac:dyDescent="0.25">
      <c r="A94" s="66" t="s">
        <v>154</v>
      </c>
      <c r="B94" s="66"/>
      <c r="C94" s="67">
        <v>30000</v>
      </c>
      <c r="D94" s="67">
        <v>50000</v>
      </c>
      <c r="E94" s="67">
        <v>1210</v>
      </c>
      <c r="F94" s="67"/>
      <c r="G94" s="87">
        <v>2.42</v>
      </c>
    </row>
    <row r="95" spans="1:7" ht="26.25" x14ac:dyDescent="0.25">
      <c r="A95" s="108" t="s">
        <v>104</v>
      </c>
      <c r="B95" s="110">
        <v>0</v>
      </c>
      <c r="C95" s="109">
        <v>30000</v>
      </c>
      <c r="D95" s="109">
        <v>50000</v>
      </c>
      <c r="E95" s="109">
        <v>1210</v>
      </c>
      <c r="F95" s="109"/>
      <c r="G95" s="115">
        <v>2.42</v>
      </c>
    </row>
    <row r="96" spans="1:7" x14ac:dyDescent="0.25">
      <c r="A96" s="89" t="s">
        <v>67</v>
      </c>
      <c r="B96" s="89"/>
      <c r="C96" s="89"/>
      <c r="D96" s="90">
        <v>5000</v>
      </c>
      <c r="E96" s="89"/>
      <c r="F96" s="89"/>
      <c r="G96" s="93"/>
    </row>
    <row r="97" spans="1:7" x14ac:dyDescent="0.25">
      <c r="A97" s="89" t="s">
        <v>93</v>
      </c>
      <c r="B97" s="89"/>
      <c r="C97" s="90">
        <v>6000</v>
      </c>
      <c r="D97" s="90">
        <v>21000</v>
      </c>
      <c r="E97" s="90">
        <v>1210</v>
      </c>
      <c r="F97" s="90"/>
      <c r="G97" s="97">
        <v>5.76</v>
      </c>
    </row>
    <row r="98" spans="1:7" x14ac:dyDescent="0.25">
      <c r="A98" s="89" t="s">
        <v>96</v>
      </c>
      <c r="B98" s="89"/>
      <c r="C98" s="90">
        <v>20000</v>
      </c>
      <c r="D98" s="90">
        <v>20000</v>
      </c>
      <c r="E98" s="89"/>
      <c r="F98" s="89"/>
      <c r="G98" s="93"/>
    </row>
    <row r="99" spans="1:7" ht="26.25" x14ac:dyDescent="0.25">
      <c r="A99" s="89" t="s">
        <v>99</v>
      </c>
      <c r="B99" s="89"/>
      <c r="C99" s="90">
        <v>4000</v>
      </c>
      <c r="D99" s="90">
        <v>4000</v>
      </c>
      <c r="E99" s="89"/>
      <c r="F99" s="89"/>
      <c r="G99" s="93"/>
    </row>
    <row r="100" spans="1:7" x14ac:dyDescent="0.25">
      <c r="A100" s="106" t="s">
        <v>171</v>
      </c>
      <c r="B100" s="107">
        <v>48456.03</v>
      </c>
      <c r="C100" s="107">
        <v>1088061</v>
      </c>
      <c r="D100" s="107">
        <v>1082061</v>
      </c>
      <c r="E100" s="107">
        <v>193931.57</v>
      </c>
      <c r="F100" s="107">
        <f t="shared" si="1"/>
        <v>400.22174742751321</v>
      </c>
      <c r="G100" s="115">
        <v>17.920000000000002</v>
      </c>
    </row>
    <row r="101" spans="1:7" x14ac:dyDescent="0.25">
      <c r="A101" s="106" t="s">
        <v>172</v>
      </c>
      <c r="B101" s="107">
        <v>48456.03</v>
      </c>
      <c r="C101" s="107">
        <v>1088061</v>
      </c>
      <c r="D101" s="107">
        <v>1082061</v>
      </c>
      <c r="E101" s="107">
        <v>193931.57</v>
      </c>
      <c r="F101" s="107">
        <f t="shared" si="1"/>
        <v>400.22174742751321</v>
      </c>
      <c r="G101" s="115">
        <v>17.920000000000002</v>
      </c>
    </row>
    <row r="102" spans="1:7" x14ac:dyDescent="0.25">
      <c r="A102" s="66" t="s">
        <v>161</v>
      </c>
      <c r="B102" s="66"/>
      <c r="C102" s="67">
        <v>398000</v>
      </c>
      <c r="D102" s="67">
        <v>398000</v>
      </c>
      <c r="E102" s="66"/>
      <c r="F102" s="66"/>
      <c r="G102" s="88"/>
    </row>
    <row r="103" spans="1:7" x14ac:dyDescent="0.25">
      <c r="A103" s="108" t="s">
        <v>148</v>
      </c>
      <c r="B103" s="110">
        <v>0</v>
      </c>
      <c r="C103" s="109">
        <v>398000</v>
      </c>
      <c r="D103" s="109">
        <v>398000</v>
      </c>
      <c r="E103" s="110">
        <v>0</v>
      </c>
      <c r="F103" s="110"/>
      <c r="G103" s="115">
        <v>0</v>
      </c>
    </row>
    <row r="104" spans="1:7" ht="26.25" x14ac:dyDescent="0.25">
      <c r="A104" s="89" t="s">
        <v>99</v>
      </c>
      <c r="B104" s="89"/>
      <c r="C104" s="90">
        <v>398000</v>
      </c>
      <c r="D104" s="90">
        <v>398000</v>
      </c>
      <c r="E104" s="89"/>
      <c r="F104" s="89"/>
      <c r="G104" s="93"/>
    </row>
    <row r="105" spans="1:7" ht="26.25" x14ac:dyDescent="0.25">
      <c r="A105" s="66" t="s">
        <v>154</v>
      </c>
      <c r="B105" s="67">
        <v>48456.03</v>
      </c>
      <c r="C105" s="67">
        <v>690061</v>
      </c>
      <c r="D105" s="67">
        <v>684061</v>
      </c>
      <c r="E105" s="67">
        <v>193931.57</v>
      </c>
      <c r="F105" s="67">
        <f t="shared" si="1"/>
        <v>400.22174742751321</v>
      </c>
      <c r="G105" s="87">
        <v>28.35</v>
      </c>
    </row>
    <row r="106" spans="1:7" x14ac:dyDescent="0.25">
      <c r="A106" s="108" t="s">
        <v>148</v>
      </c>
      <c r="B106" s="109">
        <v>48456.03</v>
      </c>
      <c r="C106" s="109">
        <v>690061</v>
      </c>
      <c r="D106" s="109">
        <v>684061</v>
      </c>
      <c r="E106" s="109">
        <v>193931.57</v>
      </c>
      <c r="F106" s="109">
        <f t="shared" si="1"/>
        <v>400.22174742751321</v>
      </c>
      <c r="G106" s="115">
        <v>28.35</v>
      </c>
    </row>
    <row r="107" spans="1:7" x14ac:dyDescent="0.25">
      <c r="A107" s="89" t="s">
        <v>46</v>
      </c>
      <c r="B107" s="90">
        <v>46674.97</v>
      </c>
      <c r="C107" s="90">
        <v>552000</v>
      </c>
      <c r="D107" s="90">
        <v>530500</v>
      </c>
      <c r="E107" s="90">
        <v>164653.24</v>
      </c>
      <c r="F107" s="90">
        <f t="shared" si="1"/>
        <v>352.76560434854053</v>
      </c>
      <c r="G107" s="97">
        <v>31.04</v>
      </c>
    </row>
    <row r="108" spans="1:7" x14ac:dyDescent="0.25">
      <c r="A108" s="89" t="s">
        <v>50</v>
      </c>
      <c r="B108" s="89"/>
      <c r="C108" s="90">
        <v>17600</v>
      </c>
      <c r="D108" s="90">
        <v>17500</v>
      </c>
      <c r="E108" s="90">
        <v>2775</v>
      </c>
      <c r="F108" s="90"/>
      <c r="G108" s="97">
        <v>15.86</v>
      </c>
    </row>
    <row r="109" spans="1:7" x14ac:dyDescent="0.25">
      <c r="A109" s="89" t="s">
        <v>52</v>
      </c>
      <c r="B109" s="89"/>
      <c r="C109" s="90">
        <v>30000</v>
      </c>
      <c r="D109" s="90">
        <v>38000</v>
      </c>
      <c r="E109" s="90">
        <v>9112.5300000000007</v>
      </c>
      <c r="F109" s="90"/>
      <c r="G109" s="97">
        <v>23.98</v>
      </c>
    </row>
    <row r="110" spans="1:7" x14ac:dyDescent="0.25">
      <c r="A110" s="89" t="s">
        <v>55</v>
      </c>
      <c r="B110" s="90">
        <v>1781.06</v>
      </c>
      <c r="C110" s="90">
        <v>79461</v>
      </c>
      <c r="D110" s="90">
        <v>88061</v>
      </c>
      <c r="E110" s="90">
        <v>17368.900000000001</v>
      </c>
      <c r="F110" s="90">
        <f t="shared" si="1"/>
        <v>975.20016170145891</v>
      </c>
      <c r="G110" s="97">
        <v>19.72</v>
      </c>
    </row>
    <row r="111" spans="1:7" x14ac:dyDescent="0.25">
      <c r="A111" s="89" t="s">
        <v>60</v>
      </c>
      <c r="B111" s="89"/>
      <c r="C111" s="90">
        <v>3000</v>
      </c>
      <c r="D111" s="90">
        <v>3000</v>
      </c>
      <c r="E111" s="89"/>
      <c r="F111" s="89"/>
      <c r="G111" s="93"/>
    </row>
    <row r="112" spans="1:7" x14ac:dyDescent="0.25">
      <c r="A112" s="89" t="s">
        <v>67</v>
      </c>
      <c r="B112" s="89"/>
      <c r="C112" s="90">
        <v>6000</v>
      </c>
      <c r="D112" s="90">
        <v>5000</v>
      </c>
      <c r="E112" s="92">
        <v>21.9</v>
      </c>
      <c r="F112" s="92"/>
      <c r="G112" s="97">
        <v>0.44</v>
      </c>
    </row>
    <row r="113" spans="1:7" ht="26.25" x14ac:dyDescent="0.25">
      <c r="A113" s="89" t="s">
        <v>77</v>
      </c>
      <c r="B113" s="89"/>
      <c r="C113" s="90">
        <v>2000</v>
      </c>
      <c r="D113" s="90">
        <v>2000</v>
      </c>
      <c r="E113" s="89"/>
      <c r="F113" s="89"/>
      <c r="G113" s="93"/>
    </row>
    <row r="114" spans="1:7" x14ac:dyDescent="0.25">
      <c r="A114" s="106" t="s">
        <v>185</v>
      </c>
      <c r="B114" s="106"/>
      <c r="C114" s="107">
        <v>143900</v>
      </c>
      <c r="D114" s="107">
        <v>153400</v>
      </c>
      <c r="E114" s="107">
        <v>48079.64</v>
      </c>
      <c r="F114" s="107"/>
      <c r="G114" s="115">
        <v>31.34</v>
      </c>
    </row>
    <row r="115" spans="1:7" x14ac:dyDescent="0.25">
      <c r="A115" s="106" t="s">
        <v>186</v>
      </c>
      <c r="B115" s="106"/>
      <c r="C115" s="107">
        <v>143900</v>
      </c>
      <c r="D115" s="107">
        <v>153400</v>
      </c>
      <c r="E115" s="107">
        <v>48079.64</v>
      </c>
      <c r="F115" s="107"/>
      <c r="G115" s="115">
        <v>31.34</v>
      </c>
    </row>
    <row r="116" spans="1:7" ht="26.25" x14ac:dyDescent="0.25">
      <c r="A116" s="66" t="s">
        <v>154</v>
      </c>
      <c r="B116" s="66"/>
      <c r="C116" s="67">
        <v>143900</v>
      </c>
      <c r="D116" s="67">
        <v>153400</v>
      </c>
      <c r="E116" s="67">
        <v>48079.64</v>
      </c>
      <c r="F116" s="67"/>
      <c r="G116" s="87">
        <v>31.34</v>
      </c>
    </row>
    <row r="117" spans="1:7" ht="26.25" x14ac:dyDescent="0.25">
      <c r="A117" s="108" t="s">
        <v>147</v>
      </c>
      <c r="B117" s="110">
        <v>0</v>
      </c>
      <c r="C117" s="109">
        <v>143900</v>
      </c>
      <c r="D117" s="109">
        <v>153400</v>
      </c>
      <c r="E117" s="109">
        <v>48079.64</v>
      </c>
      <c r="F117" s="109"/>
      <c r="G117" s="115">
        <v>31.34</v>
      </c>
    </row>
    <row r="118" spans="1:7" x14ac:dyDescent="0.25">
      <c r="A118" s="89" t="s">
        <v>46</v>
      </c>
      <c r="B118" s="89"/>
      <c r="C118" s="90">
        <v>122250</v>
      </c>
      <c r="D118" s="90">
        <v>129000</v>
      </c>
      <c r="E118" s="90">
        <v>42240.91</v>
      </c>
      <c r="F118" s="90"/>
      <c r="G118" s="97">
        <v>32.74</v>
      </c>
    </row>
    <row r="119" spans="1:7" x14ac:dyDescent="0.25">
      <c r="A119" s="89" t="s">
        <v>50</v>
      </c>
      <c r="B119" s="89"/>
      <c r="C119" s="92">
        <v>700</v>
      </c>
      <c r="D119" s="92">
        <v>700</v>
      </c>
      <c r="E119" s="89"/>
      <c r="F119" s="89"/>
      <c r="G119" s="93"/>
    </row>
    <row r="120" spans="1:7" x14ac:dyDescent="0.25">
      <c r="A120" s="89" t="s">
        <v>52</v>
      </c>
      <c r="B120" s="89"/>
      <c r="C120" s="90">
        <v>11450</v>
      </c>
      <c r="D120" s="90">
        <v>14200</v>
      </c>
      <c r="E120" s="90">
        <v>4553.13</v>
      </c>
      <c r="F120" s="90"/>
      <c r="G120" s="97">
        <v>32.06</v>
      </c>
    </row>
    <row r="121" spans="1:7" x14ac:dyDescent="0.25">
      <c r="A121" s="89" t="s">
        <v>55</v>
      </c>
      <c r="B121" s="89"/>
      <c r="C121" s="90">
        <v>9500</v>
      </c>
      <c r="D121" s="90">
        <v>9500</v>
      </c>
      <c r="E121" s="90">
        <v>1285.5999999999999</v>
      </c>
      <c r="F121" s="90"/>
      <c r="G121" s="97">
        <v>13.53</v>
      </c>
    </row>
    <row r="122" spans="1:7" ht="26.25" x14ac:dyDescent="0.25">
      <c r="A122" s="106" t="s">
        <v>173</v>
      </c>
      <c r="B122" s="107">
        <v>11245.77</v>
      </c>
      <c r="C122" s="107">
        <v>80900</v>
      </c>
      <c r="D122" s="107">
        <v>75900</v>
      </c>
      <c r="E122" s="107">
        <v>2801.75</v>
      </c>
      <c r="F122" s="107">
        <f t="shared" si="1"/>
        <v>24.913812037770644</v>
      </c>
      <c r="G122" s="115">
        <v>3.69</v>
      </c>
    </row>
    <row r="123" spans="1:7" ht="26.25" x14ac:dyDescent="0.25">
      <c r="A123" s="106" t="s">
        <v>174</v>
      </c>
      <c r="B123" s="107">
        <v>11245.77</v>
      </c>
      <c r="C123" s="107">
        <v>80900</v>
      </c>
      <c r="D123" s="107">
        <v>75900</v>
      </c>
      <c r="E123" s="107">
        <v>2801.75</v>
      </c>
      <c r="F123" s="107">
        <f t="shared" si="1"/>
        <v>24.913812037770644</v>
      </c>
      <c r="G123" s="115">
        <v>3.69</v>
      </c>
    </row>
    <row r="124" spans="1:7" ht="26.25" x14ac:dyDescent="0.25">
      <c r="A124" s="66" t="s">
        <v>154</v>
      </c>
      <c r="B124" s="67">
        <v>11245.77</v>
      </c>
      <c r="C124" s="67">
        <v>80900</v>
      </c>
      <c r="D124" s="67">
        <v>75900</v>
      </c>
      <c r="E124" s="67">
        <v>2801.75</v>
      </c>
      <c r="F124" s="67">
        <f t="shared" si="1"/>
        <v>24.913812037770644</v>
      </c>
      <c r="G124" s="87">
        <v>3.69</v>
      </c>
    </row>
    <row r="125" spans="1:7" ht="26.25" x14ac:dyDescent="0.25">
      <c r="A125" s="108" t="s">
        <v>104</v>
      </c>
      <c r="B125" s="109">
        <v>11245.77</v>
      </c>
      <c r="C125" s="109">
        <v>80900</v>
      </c>
      <c r="D125" s="109">
        <v>75900</v>
      </c>
      <c r="E125" s="109">
        <v>2801.75</v>
      </c>
      <c r="F125" s="109">
        <f t="shared" si="1"/>
        <v>24.913812037770644</v>
      </c>
      <c r="G125" s="115">
        <v>3.69</v>
      </c>
    </row>
    <row r="126" spans="1:7" x14ac:dyDescent="0.25">
      <c r="A126" s="89" t="s">
        <v>46</v>
      </c>
      <c r="B126" s="89"/>
      <c r="C126" s="90">
        <v>8000</v>
      </c>
      <c r="D126" s="90">
        <v>8000</v>
      </c>
      <c r="E126" s="90">
        <v>2314.8000000000002</v>
      </c>
      <c r="F126" s="90"/>
      <c r="G126" s="97">
        <v>28.94</v>
      </c>
    </row>
    <row r="127" spans="1:7" x14ac:dyDescent="0.25">
      <c r="A127" s="89" t="s">
        <v>52</v>
      </c>
      <c r="B127" s="89"/>
      <c r="C127" s="90">
        <v>1900</v>
      </c>
      <c r="D127" s="90">
        <v>1900</v>
      </c>
      <c r="E127" s="92">
        <v>381.95</v>
      </c>
      <c r="F127" s="92"/>
      <c r="G127" s="97">
        <v>20.100000000000001</v>
      </c>
    </row>
    <row r="128" spans="1:7" x14ac:dyDescent="0.25">
      <c r="A128" s="89" t="s">
        <v>60</v>
      </c>
      <c r="B128" s="90">
        <v>11245.77</v>
      </c>
      <c r="C128" s="90">
        <v>71000</v>
      </c>
      <c r="D128" s="90">
        <v>45000</v>
      </c>
      <c r="E128" s="92">
        <v>105</v>
      </c>
      <c r="F128" s="102">
        <f t="shared" si="1"/>
        <v>0.93368439866723207</v>
      </c>
      <c r="G128" s="97">
        <v>0.23</v>
      </c>
    </row>
    <row r="129" spans="1:7" ht="39" x14ac:dyDescent="0.25">
      <c r="A129" s="89" t="s">
        <v>196</v>
      </c>
      <c r="B129" s="89"/>
      <c r="C129" s="89"/>
      <c r="D129" s="90">
        <v>21000</v>
      </c>
      <c r="E129" s="89"/>
      <c r="F129" s="89"/>
      <c r="G129" s="93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</vt:lpstr>
      <vt:lpstr>račun prih i rash po izvorima</vt:lpstr>
      <vt:lpstr>rashodi prema funkcijskoj kl</vt:lpstr>
      <vt:lpstr>račun financiranja</vt:lpstr>
      <vt:lpstr>posebni dio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DZKA Računovodstvo</cp:lastModifiedBy>
  <cp:lastPrinted>2025-07-23T12:49:44Z</cp:lastPrinted>
  <dcterms:created xsi:type="dcterms:W3CDTF">2023-07-17T10:19:59Z</dcterms:created>
  <dcterms:modified xsi:type="dcterms:W3CDTF">2025-07-23T12:50:27Z</dcterms:modified>
</cp:coreProperties>
</file>