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6275" windowHeight="9465"/>
  </bookViews>
  <sheets>
    <sheet name="sažetak" sheetId="1" r:id="rId1"/>
    <sheet name="račun prihoda i rashoda" sheetId="3" r:id="rId2"/>
    <sheet name="račun prih i rash po izvorima" sheetId="4" r:id="rId3"/>
    <sheet name="rashodi prema funkcijskoj kl" sheetId="5" r:id="rId4"/>
    <sheet name="račun financiranja" sheetId="6" r:id="rId5"/>
    <sheet name="posebni dio" sheetId="7" r:id="rId6"/>
    <sheet name="List1" sheetId="8" r:id="rId7"/>
  </sheets>
  <calcPr calcId="145621"/>
</workbook>
</file>

<file path=xl/calcChain.xml><?xml version="1.0" encoding="utf-8"?>
<calcChain xmlns="http://schemas.openxmlformats.org/spreadsheetml/2006/main">
  <c r="G115" i="7" l="1"/>
  <c r="F115" i="7"/>
  <c r="G112" i="7"/>
  <c r="F112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F93" i="7"/>
  <c r="G92" i="7"/>
  <c r="F92" i="7"/>
  <c r="G86" i="7"/>
  <c r="F86" i="7"/>
  <c r="G85" i="7"/>
  <c r="F85" i="7"/>
  <c r="G84" i="7"/>
  <c r="F84" i="7"/>
  <c r="G83" i="7"/>
  <c r="F83" i="7"/>
  <c r="G82" i="7"/>
  <c r="F82" i="7"/>
  <c r="G81" i="7"/>
  <c r="F81" i="7"/>
  <c r="G80" i="7"/>
  <c r="F80" i="7"/>
  <c r="G79" i="7"/>
  <c r="G78" i="7"/>
  <c r="G77" i="7"/>
  <c r="G76" i="7"/>
  <c r="G75" i="7"/>
  <c r="G74" i="7"/>
  <c r="G73" i="7"/>
  <c r="G72" i="7"/>
  <c r="G71" i="7"/>
  <c r="G70" i="7"/>
  <c r="G69" i="7"/>
  <c r="G68" i="7"/>
  <c r="F68" i="7"/>
  <c r="G67" i="7"/>
  <c r="F67" i="7"/>
  <c r="G65" i="7"/>
  <c r="F65" i="7"/>
  <c r="G63" i="7"/>
  <c r="F63" i="7"/>
  <c r="G62" i="7"/>
  <c r="F62" i="7"/>
  <c r="G61" i="7"/>
  <c r="F61" i="7"/>
  <c r="G60" i="7"/>
  <c r="F60" i="7"/>
  <c r="G59" i="7"/>
  <c r="G58" i="7"/>
  <c r="F58" i="7"/>
  <c r="G57" i="7"/>
  <c r="F57" i="7"/>
  <c r="G55" i="7"/>
  <c r="F55" i="7"/>
  <c r="G54" i="7"/>
  <c r="F54" i="7"/>
  <c r="G53" i="7"/>
  <c r="F53" i="7"/>
  <c r="G52" i="7"/>
  <c r="F52" i="7"/>
  <c r="G48" i="7"/>
  <c r="F48" i="7"/>
  <c r="G47" i="7"/>
  <c r="F47" i="7"/>
  <c r="G46" i="7"/>
  <c r="F46" i="7"/>
  <c r="G45" i="7"/>
  <c r="F45" i="7"/>
  <c r="G42" i="7"/>
  <c r="F42" i="7"/>
  <c r="G41" i="7"/>
  <c r="F40" i="7"/>
  <c r="G39" i="7"/>
  <c r="F39" i="7"/>
  <c r="F38" i="7"/>
  <c r="F37" i="7"/>
  <c r="G36" i="7"/>
  <c r="F36" i="7"/>
  <c r="G35" i="7"/>
  <c r="F35" i="7"/>
  <c r="F34" i="7"/>
  <c r="F33" i="7"/>
  <c r="F32" i="7"/>
  <c r="F31" i="7"/>
  <c r="G30" i="7"/>
  <c r="F30" i="7"/>
  <c r="G29" i="7"/>
  <c r="G28" i="7"/>
  <c r="G25" i="7"/>
  <c r="G24" i="7"/>
  <c r="G23" i="7"/>
  <c r="G19" i="7"/>
  <c r="F19" i="7"/>
  <c r="G18" i="7"/>
  <c r="F18" i="7"/>
  <c r="G17" i="7"/>
  <c r="F17" i="7"/>
  <c r="G14" i="7"/>
  <c r="F14" i="7"/>
  <c r="G13" i="7"/>
  <c r="F13" i="7"/>
  <c r="G5" i="7"/>
  <c r="F5" i="7"/>
  <c r="G3" i="7"/>
  <c r="F3" i="7"/>
  <c r="G28" i="5"/>
  <c r="F28" i="5"/>
  <c r="G27" i="5"/>
  <c r="F27" i="5"/>
  <c r="G26" i="5"/>
  <c r="F26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G17" i="5"/>
  <c r="F17" i="5"/>
  <c r="G16" i="5"/>
  <c r="F16" i="5"/>
  <c r="G14" i="5"/>
  <c r="F14" i="5"/>
  <c r="G13" i="5"/>
  <c r="F13" i="5"/>
  <c r="G12" i="5"/>
  <c r="F12" i="5"/>
  <c r="G11" i="5"/>
  <c r="F11" i="5"/>
  <c r="G10" i="5"/>
  <c r="F10" i="5"/>
  <c r="G5" i="5"/>
  <c r="F5" i="5"/>
  <c r="G4" i="5"/>
  <c r="F4" i="5"/>
  <c r="G2" i="5"/>
  <c r="F2" i="5"/>
  <c r="G229" i="4"/>
  <c r="F229" i="4"/>
  <c r="F228" i="4"/>
  <c r="F227" i="4"/>
  <c r="G226" i="4"/>
  <c r="F226" i="4"/>
  <c r="F224" i="4"/>
  <c r="F223" i="4"/>
  <c r="F221" i="4"/>
  <c r="G220" i="4"/>
  <c r="F220" i="4"/>
  <c r="G219" i="4"/>
  <c r="F219" i="4"/>
  <c r="F218" i="4"/>
  <c r="F216" i="4"/>
  <c r="F215" i="4"/>
  <c r="F214" i="4"/>
  <c r="G213" i="4"/>
  <c r="F213" i="4"/>
  <c r="F212" i="4"/>
  <c r="F211" i="4"/>
  <c r="F210" i="4"/>
  <c r="F209" i="4"/>
  <c r="F208" i="4"/>
  <c r="F207" i="4"/>
  <c r="F206" i="4"/>
  <c r="F204" i="4"/>
  <c r="F203" i="4"/>
  <c r="G202" i="4"/>
  <c r="F202" i="4"/>
  <c r="G201" i="4"/>
  <c r="F201" i="4"/>
  <c r="G197" i="4"/>
  <c r="G196" i="4"/>
  <c r="F196" i="4"/>
  <c r="F194" i="4"/>
  <c r="G190" i="4"/>
  <c r="F190" i="4"/>
  <c r="F187" i="4"/>
  <c r="F186" i="4"/>
  <c r="F185" i="4"/>
  <c r="F184" i="4"/>
  <c r="F183" i="4"/>
  <c r="F182" i="4"/>
  <c r="F181" i="4"/>
  <c r="F180" i="4"/>
  <c r="G179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G159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G127" i="4"/>
  <c r="F127" i="4"/>
  <c r="F126" i="4"/>
  <c r="F125" i="4"/>
  <c r="F124" i="4"/>
  <c r="F122" i="4"/>
  <c r="F121" i="4"/>
  <c r="F120" i="4"/>
  <c r="F119" i="4"/>
  <c r="F118" i="4"/>
  <c r="F114" i="4"/>
  <c r="F113" i="4"/>
  <c r="F112" i="4"/>
  <c r="F111" i="4"/>
  <c r="F109" i="4"/>
  <c r="F107" i="4"/>
  <c r="F104" i="4"/>
  <c r="F103" i="4"/>
  <c r="F102" i="4"/>
  <c r="F101" i="4"/>
  <c r="F100" i="4"/>
  <c r="G99" i="4"/>
  <c r="F99" i="4"/>
  <c r="F97" i="4"/>
  <c r="F96" i="4"/>
  <c r="F95" i="4"/>
  <c r="F94" i="4"/>
  <c r="F92" i="4"/>
  <c r="F91" i="4"/>
  <c r="F90" i="4"/>
  <c r="F89" i="4"/>
  <c r="F87" i="4"/>
  <c r="F86" i="4"/>
  <c r="F85" i="4"/>
  <c r="F84" i="4"/>
  <c r="F83" i="4"/>
  <c r="F82" i="4"/>
  <c r="F81" i="4"/>
  <c r="F80" i="4"/>
  <c r="G79" i="4"/>
  <c r="F79" i="4"/>
  <c r="G78" i="4"/>
  <c r="F78" i="4"/>
  <c r="F77" i="4"/>
  <c r="F76" i="4"/>
  <c r="F75" i="4"/>
  <c r="F74" i="4"/>
  <c r="G73" i="4"/>
  <c r="F73" i="4"/>
  <c r="F71" i="4"/>
  <c r="F70" i="4"/>
  <c r="F69" i="4"/>
  <c r="F68" i="4"/>
  <c r="F67" i="4"/>
  <c r="G66" i="4"/>
  <c r="F66" i="4"/>
  <c r="F64" i="4"/>
  <c r="F63" i="4"/>
  <c r="F62" i="4"/>
  <c r="F61" i="4"/>
  <c r="F60" i="4"/>
  <c r="F59" i="4"/>
  <c r="F57" i="4"/>
  <c r="F56" i="4"/>
  <c r="F55" i="4"/>
  <c r="F54" i="4"/>
  <c r="F53" i="4"/>
  <c r="G52" i="4"/>
  <c r="F52" i="4"/>
  <c r="G51" i="4"/>
  <c r="F51" i="4"/>
  <c r="G50" i="4"/>
  <c r="F50" i="4"/>
  <c r="G49" i="4"/>
  <c r="F49" i="4"/>
  <c r="F48" i="4"/>
  <c r="G46" i="4"/>
  <c r="F46" i="4"/>
  <c r="G45" i="4"/>
  <c r="G42" i="4"/>
  <c r="F42" i="4"/>
  <c r="G40" i="4"/>
  <c r="F40" i="4"/>
  <c r="G37" i="4"/>
  <c r="F37" i="4"/>
  <c r="F35" i="4"/>
  <c r="F34" i="4"/>
  <c r="F33" i="4"/>
  <c r="F32" i="4"/>
  <c r="G31" i="4"/>
  <c r="F31" i="4"/>
  <c r="G30" i="4"/>
  <c r="F30" i="4"/>
  <c r="F29" i="4"/>
  <c r="F28" i="4"/>
  <c r="F27" i="4"/>
  <c r="F26" i="4"/>
  <c r="G25" i="4"/>
  <c r="F25" i="4"/>
  <c r="G22" i="4"/>
  <c r="F22" i="4"/>
  <c r="G21" i="4"/>
  <c r="F21" i="4"/>
  <c r="G17" i="4"/>
  <c r="F17" i="4"/>
  <c r="G14" i="4"/>
  <c r="F12" i="4"/>
  <c r="F10" i="4"/>
  <c r="G9" i="4"/>
  <c r="F9" i="4"/>
  <c r="G6" i="4"/>
  <c r="F6" i="4"/>
  <c r="G5" i="4"/>
  <c r="F5" i="4"/>
  <c r="G4" i="4"/>
  <c r="F4" i="4"/>
  <c r="G105" i="3"/>
  <c r="F105" i="3"/>
  <c r="F104" i="3"/>
  <c r="G103" i="3"/>
  <c r="F103" i="3"/>
  <c r="G101" i="3"/>
  <c r="F101" i="3"/>
  <c r="G100" i="3"/>
  <c r="F100" i="3"/>
  <c r="G98" i="3"/>
  <c r="F98" i="3"/>
  <c r="F97" i="3"/>
  <c r="F96" i="3"/>
  <c r="F95" i="3"/>
  <c r="F94" i="3"/>
  <c r="G93" i="3"/>
  <c r="F93" i="3"/>
  <c r="G92" i="3"/>
  <c r="F92" i="3"/>
  <c r="G89" i="3"/>
  <c r="G88" i="3"/>
  <c r="F88" i="3"/>
  <c r="F87" i="3"/>
  <c r="G84" i="3"/>
  <c r="F84" i="3"/>
  <c r="F81" i="3"/>
  <c r="F80" i="3"/>
  <c r="F79" i="3"/>
  <c r="G78" i="3"/>
  <c r="G77" i="3"/>
  <c r="F77" i="3"/>
  <c r="F76" i="3"/>
  <c r="F75" i="3"/>
  <c r="F74" i="3"/>
  <c r="F73" i="3"/>
  <c r="F72" i="3"/>
  <c r="F71" i="3"/>
  <c r="F70" i="3"/>
  <c r="G69" i="3"/>
  <c r="F69" i="3"/>
  <c r="F67" i="3"/>
  <c r="F66" i="3"/>
  <c r="F65" i="3"/>
  <c r="F64" i="3"/>
  <c r="F63" i="3"/>
  <c r="F62" i="3"/>
  <c r="F61" i="3"/>
  <c r="F60" i="3"/>
  <c r="F59" i="3"/>
  <c r="G58" i="3"/>
  <c r="F58" i="3"/>
  <c r="F57" i="3"/>
  <c r="F56" i="3"/>
  <c r="F54" i="3"/>
  <c r="F53" i="3"/>
  <c r="F52" i="3"/>
  <c r="G51" i="3"/>
  <c r="F51" i="3"/>
  <c r="F50" i="3"/>
  <c r="F49" i="3"/>
  <c r="F48" i="3"/>
  <c r="F47" i="3"/>
  <c r="G46" i="3"/>
  <c r="F46" i="3"/>
  <c r="G45" i="3"/>
  <c r="F45" i="3"/>
  <c r="F44" i="3"/>
  <c r="G43" i="3"/>
  <c r="F43" i="3"/>
  <c r="F42" i="3"/>
  <c r="G41" i="3"/>
  <c r="F41" i="3"/>
  <c r="F40" i="3"/>
  <c r="F39" i="3"/>
  <c r="F38" i="3"/>
  <c r="G37" i="3"/>
  <c r="F37" i="3"/>
  <c r="G36" i="3"/>
  <c r="F36" i="3"/>
  <c r="G35" i="3"/>
  <c r="F35" i="3"/>
  <c r="G34" i="3"/>
  <c r="F34" i="3"/>
  <c r="G32" i="3"/>
  <c r="F32" i="3"/>
  <c r="G29" i="3"/>
  <c r="F29" i="3"/>
  <c r="G27" i="3"/>
  <c r="F27" i="3"/>
  <c r="G25" i="3"/>
  <c r="F25" i="3"/>
  <c r="F24" i="3"/>
  <c r="F23" i="3"/>
  <c r="G22" i="3"/>
  <c r="F22" i="3"/>
  <c r="G21" i="3"/>
  <c r="F21" i="3"/>
  <c r="F20" i="3"/>
  <c r="F19" i="3"/>
  <c r="G18" i="3"/>
  <c r="F18" i="3"/>
  <c r="G16" i="3"/>
  <c r="F16" i="3"/>
  <c r="G15" i="3"/>
  <c r="F15" i="3"/>
  <c r="G12" i="3"/>
  <c r="F12" i="3"/>
  <c r="G10" i="3"/>
  <c r="F9" i="3"/>
  <c r="F8" i="3"/>
  <c r="G7" i="3"/>
  <c r="F7" i="3"/>
  <c r="G5" i="3"/>
  <c r="F5" i="3"/>
  <c r="G4" i="3"/>
  <c r="F4" i="3"/>
  <c r="G3" i="3"/>
  <c r="F3" i="3"/>
  <c r="H19" i="1" l="1"/>
  <c r="G19" i="1"/>
  <c r="F19" i="1"/>
  <c r="H10" i="1"/>
  <c r="G10" i="1"/>
  <c r="F10" i="1"/>
  <c r="H7" i="1"/>
  <c r="G7" i="1"/>
  <c r="F7" i="1"/>
  <c r="G13" i="1" l="1"/>
  <c r="H13" i="1"/>
  <c r="H26" i="1" s="1"/>
  <c r="F13" i="1"/>
  <c r="G14" i="6" l="1"/>
  <c r="E14" i="6"/>
  <c r="G13" i="6"/>
  <c r="E13" i="6"/>
  <c r="G12" i="6"/>
  <c r="G16" i="6" s="1"/>
  <c r="F12" i="6"/>
  <c r="F16" i="6" s="1"/>
  <c r="E12" i="6"/>
  <c r="E16" i="6" s="1"/>
  <c r="F11" i="6"/>
  <c r="G9" i="6"/>
  <c r="E9" i="6"/>
  <c r="G8" i="6"/>
  <c r="E8" i="6"/>
  <c r="G7" i="6"/>
  <c r="F7" i="6"/>
  <c r="E7" i="6"/>
  <c r="E11" i="6" s="1"/>
  <c r="G11" i="6" l="1"/>
</calcChain>
</file>

<file path=xl/sharedStrings.xml><?xml version="1.0" encoding="utf-8"?>
<sst xmlns="http://schemas.openxmlformats.org/spreadsheetml/2006/main" count="561" uniqueCount="196">
  <si>
    <t>I. OPĆI DIO</t>
  </si>
  <si>
    <t>PRIHODI UKUPNO</t>
  </si>
  <si>
    <t>PRIHODI POSLOVANJA</t>
  </si>
  <si>
    <t>PRIHODI OD PRODAJE NEFINANCIJSKE IMOVINE</t>
  </si>
  <si>
    <t>RASHODI UKUPNO</t>
  </si>
  <si>
    <t>RASHODI  POSLOVANJA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</si>
  <si>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</si>
  <si>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</si>
  <si>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</si>
  <si>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</si>
  <si>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</si>
  <si>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</si>
  <si>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VIŠAK / MANJAK IZ PRETHODNE(IH) GODINE KOJI ĆE SE RASPOREDITI / POKRITI</t>
  </si>
  <si>
    <t>Oznaka</t>
  </si>
  <si>
    <t>A. RAČUN PRIHODA I RASHODA</t>
  </si>
  <si>
    <t>6 Prihodi poslovanja</t>
  </si>
  <si>
    <t>7 Prihodi od prodaje nefinancijske imovine</t>
  </si>
  <si>
    <t>SVEUKUPNO PRIHODI</t>
  </si>
  <si>
    <t>3 Rashodi poslovanja</t>
  </si>
  <si>
    <t>4 Rashodi za nabavu nefinancijske imovine</t>
  </si>
  <si>
    <t>SVEUKUPNO RASHODI</t>
  </si>
  <si>
    <t>63 Pomoći iz inozemstva i od subjekata unutar općeg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</si>
  <si>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</si>
  <si>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</si>
  <si>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</si>
  <si>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</si>
  <si>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</si>
  <si>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</si>
  <si>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</si>
  <si>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</si>
  <si>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</si>
  <si>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</si>
  <si>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</si>
  <si>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663 Donacije od pravnih i fizičkih osoba izvan općeg proračuna i povrat donacija po protestiranim jamstvima</t>
  </si>
  <si>
    <t>6631 Tekuće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</si>
  <si>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</si>
  <si>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</si>
  <si>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</si>
  <si>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</si>
  <si>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673 Prihodi od HZZO-a na temelju ugovornih obveza</t>
  </si>
  <si>
    <t>6731 Prihodi od HZZO-a na temelju ugovornih obveza</t>
  </si>
  <si>
    <t>72 Prihodi od prodaje proizvedene dugotrajne imovine</t>
  </si>
  <si>
    <t>721 Prihodi od prodaje građevinskih objekata</t>
  </si>
  <si>
    <t>7211 Stambeni objekti</t>
  </si>
  <si>
    <t>723 Prihodi od prodaje prijevoznih sredstava</t>
  </si>
  <si>
    <t>7231 Prijevozna sredstva u cestovnom prometu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</si>
  <si>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</si>
  <si>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</si>
  <si>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</si>
  <si>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</si>
  <si>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</si>
  <si>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</si>
  <si>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</si>
  <si>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</si>
  <si>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</si>
  <si>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</si>
  <si>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</si>
  <si>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</si>
  <si>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</si>
  <si>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</si>
  <si>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</si>
  <si>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</si>
  <si>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</si>
  <si>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</si>
  <si>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</si>
  <si>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</si>
  <si>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</si>
  <si>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</si>
  <si>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</si>
  <si>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</si>
  <si>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</si>
  <si>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</si>
  <si>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</si>
  <si>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</si>
  <si>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</si>
  <si>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</si>
  <si>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</si>
  <si>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</si>
  <si>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</si>
  <si>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</si>
  <si>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</si>
  <si>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</si>
  <si>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</t>
  </si>
  <si>
    <t>3295 Pristojbe i naknade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</si>
  <si>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</si>
  <si>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</si>
  <si>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</si>
  <si>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</si>
  <si>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</si>
  <si>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38 Ostali rashodi</t>
  </si>
  <si>
    <t>383 Kazne, penali i naknade štete</t>
  </si>
  <si>
    <t>3833 Naknade šteta zaposlenicima</t>
  </si>
  <si>
    <t>3834 Ugovorene kazne i ostale naknade šteta</t>
  </si>
  <si>
    <t>41 Rashodi za nabavu neproizvedene dugotrajne imovine</t>
  </si>
  <si>
    <t>42 Rashodi za nabavu proizvedene dugotrajne imovine</t>
  </si>
  <si>
    <t>422 Postrojenja i oprema</t>
  </si>
  <si>
    <t>4221 Uredska oprema i namještaj</t>
  </si>
  <si>
    <t>4224 Medicinska i laboratorijska oprema</t>
  </si>
  <si>
    <t>423 Prijevozna sredstva</t>
  </si>
  <si>
    <t>4231 Prijevozna sredstva u cestovnom prometu</t>
  </si>
  <si>
    <t>45 Rashodi za dodatna ulaganja na nefinancijskoj imovini</t>
  </si>
  <si>
    <t>451 Dodatna ulaganja na građevinskim objektima</t>
  </si>
  <si>
    <t>4511 Dodatna ulaganja na građevinskim objektima</t>
  </si>
  <si>
    <t>452 Dodatna ulaganja na postrojenjima i opremi</t>
  </si>
  <si>
    <t>4521 Dodatna ulaganja na postrojenjima i opremi</t>
  </si>
  <si>
    <t>433 PRIHODI ZA POSEBNE NAMJENE - HZZO</t>
  </si>
  <si>
    <t>503 POMOĆI IZ NENADLEŽNIH PRORAČUNA - KORISNICI</t>
  </si>
  <si>
    <t>432 PRIHODI ZA POSEBNE NAMJENE - korisnici</t>
  </si>
  <si>
    <t>03 Vlastiti prihodi</t>
  </si>
  <si>
    <t>611 Donacije</t>
  </si>
  <si>
    <t>01 Opći prihodi i primici</t>
  </si>
  <si>
    <t>05 Pomoći</t>
  </si>
  <si>
    <t>711 Prihodi od nefinancijske imovine i nadoknade štete s osnova osiguranja</t>
  </si>
  <si>
    <t>Ostvarenje preth. god. (1)</t>
  </si>
  <si>
    <t>Izvorni plan (2.)</t>
  </si>
  <si>
    <t>SVEUKUPNO RASHODI I IZDACI</t>
  </si>
  <si>
    <t>B. RAČUN FINANCIRANJA</t>
  </si>
  <si>
    <t>Razred</t>
  </si>
  <si>
    <t>Skupina</t>
  </si>
  <si>
    <t>Izvor</t>
  </si>
  <si>
    <t xml:space="preserve">Naziv </t>
  </si>
  <si>
    <t>Izvršenje prethodne godine</t>
  </si>
  <si>
    <t>Plan tekuće godine</t>
  </si>
  <si>
    <t xml:space="preserve">Izvršenje tekuće godine </t>
  </si>
  <si>
    <t>Indeks</t>
  </si>
  <si>
    <t>5=4/2*100</t>
  </si>
  <si>
    <t>6=4/3*100</t>
  </si>
  <si>
    <t>Primici od financijske imovine i zaduživanja</t>
  </si>
  <si>
    <t>Primici od zaduživanja</t>
  </si>
  <si>
    <t>842</t>
  </si>
  <si>
    <t>Primljeni krediti i zajmovi od kreditnih i ostalih financijskih institucija u javnom sektoru</t>
  </si>
  <si>
    <t>Primljeni krediti od kreditnih institucija u javnom sektoru</t>
  </si>
  <si>
    <t>Namjenski primici od zaduživanja</t>
  </si>
  <si>
    <t>Izdaci za financijsku imovinu i otplate zajmova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</si>
  <si>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</si>
  <si>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</si>
  <si>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</si>
  <si>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</si>
  <si>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</si>
  <si>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Opći prihodi i primici</t>
  </si>
  <si>
    <t>A) SAŽETAK RAČUNA PRIHODA I RASHODA</t>
  </si>
  <si>
    <t xml:space="preserve">PRIHODI/RASHODI TEKUĆA GODINA </t>
  </si>
  <si>
    <t>RASHODI ZA NEFINANCIJSKU IMOVINU</t>
  </si>
  <si>
    <t xml:space="preserve">RAČUN FINANCIRANJA </t>
  </si>
  <si>
    <t>VIŠKOVI/MANJKOVI</t>
  </si>
  <si>
    <t>UKUPAN DONOS VIŠKA / MANJKA IZ PRETHODNE(IH) GODINE</t>
  </si>
  <si>
    <t>VIŠAK / MANJAK + NETO FINANCIRANJE+PRENESENI RAZULTAT</t>
  </si>
  <si>
    <t>560 POMOĆI-FOND EU KORISNICI</t>
  </si>
  <si>
    <t>129 Zakonski standardi u zdravstvu</t>
  </si>
  <si>
    <t>K100005 Uređenje i dogradnja prostora i nabavka opreme i održavanje</t>
  </si>
  <si>
    <t>0712 Ostali medicinski proizvodi</t>
  </si>
  <si>
    <t>131 Ulaganje u zdravstvo iznad standarda</t>
  </si>
  <si>
    <t>A100050 Sufinanciranje ulaganja u zdravstvene ustanove</t>
  </si>
  <si>
    <t>0760 Poslovi i usluge zdravstva koji nisu drugdje svrstani</t>
  </si>
  <si>
    <t>3296 troškovi sudskih postupaka</t>
  </si>
  <si>
    <t>A100126 Uređenje prostora te rad i djelovanje posudionice ortopedskih pomagala</t>
  </si>
  <si>
    <t>A100183 Županijske javne potrebe u zdravstvu</t>
  </si>
  <si>
    <t>T1000100 Specijalističko usavršavanje</t>
  </si>
  <si>
    <t>149 Financiranje redovne djelatnosti iz HZZO-a</t>
  </si>
  <si>
    <t>A100140 Financiranje redovne djelatnosti iz HZZO-a</t>
  </si>
  <si>
    <t>0721 Opće medicinske usluge</t>
  </si>
  <si>
    <t>4223 Oprema za održavanje i zaštitu</t>
  </si>
  <si>
    <t>150 Prihodi za posebne namjene korisnika</t>
  </si>
  <si>
    <t>A100141 Prihodi za posebne namjene korisnika</t>
  </si>
  <si>
    <t>151 Prihodi od nefinancijske imovine i nadoknade štete s osnova osiguranja</t>
  </si>
  <si>
    <t>A100142 Prihodi od nefinancijske imovine i nadoknade štete s osnova osiguranja</t>
  </si>
  <si>
    <t>152 Donacije</t>
  </si>
  <si>
    <t>A100143 Donacije</t>
  </si>
  <si>
    <t>154 Pomoć iz JLS</t>
  </si>
  <si>
    <t>A100145 Pomoći iz JLS</t>
  </si>
  <si>
    <t>156 Pomoći - FOND EU KORISNICI</t>
  </si>
  <si>
    <t>A100147 Pomoći - FOND EU KORISNICI</t>
  </si>
  <si>
    <t>168 Prijenos sredstava iz nenadležnih proračuna</t>
  </si>
  <si>
    <t>A100162B Prijenos sredstava iz nenadležnih proračuna</t>
  </si>
  <si>
    <t>ZA RAZDOBLJE 01.01.-31.12.2023.</t>
  </si>
  <si>
    <t>638 Pomoći temeljem prijenosa EU sredstava</t>
  </si>
  <si>
    <t>6381 Tekuće pomoći iz državnog proračuna temeljem prijenosa EU sredstava</t>
  </si>
  <si>
    <t>6632 Kapitalne donacije</t>
  </si>
  <si>
    <t>3434 Ostali nespomenuti financijski rashodi</t>
  </si>
  <si>
    <t>412 Nematerijalna imovina</t>
  </si>
  <si>
    <t>4123 Licence</t>
  </si>
  <si>
    <t>4227 Uređaji, strojevi i oprema za ostale namjene</t>
  </si>
  <si>
    <t>Ind. (5.) (4./1.)</t>
  </si>
  <si>
    <t>Ind. (6.) (4./2.)</t>
  </si>
  <si>
    <t>GODIŠNJI IZVJEŠTAJ O IZVRŠENJU FINANCIJSKOG PLANA ZA 2023.g.</t>
  </si>
  <si>
    <t>Godišnji plan/ Rebalans 2 (4.)</t>
  </si>
  <si>
    <t>Ostvarenje (5.)</t>
  </si>
  <si>
    <t>722 Prihodi od prodaje postrojenja i opreme</t>
  </si>
  <si>
    <t>324 Naknade troškova osobama izvan radnog odnosa</t>
  </si>
  <si>
    <t>37 Naknade građanima i kućanstvima na temelju osiguranja i druge naknade</t>
  </si>
  <si>
    <t>372 Ostale naknade građanima i kućanstvima iz proračuna</t>
  </si>
  <si>
    <t>13 DOM ZDRAVLJA KARLOVAC</t>
  </si>
  <si>
    <t>161 Stručno osposobljavanje bez zasnivanja radnog odnosa - korisnici</t>
  </si>
  <si>
    <t>A100164B Stručno osposobljavanje bez zasnivanja radnog odnosa - korisnici</t>
  </si>
  <si>
    <t>434 PRIHOD ZA POSEBNE NAMJENE - korisnici</t>
  </si>
  <si>
    <t xml:space="preserve">IZVJEŠTAJ O IZVRŠENJU GODIŠNJEG IZVJEŠTAJA IZVRŠENJA FINANCIJSKOG PLANA PRORAČUNSKOG KORISNIKA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</si>
</sst>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;[Red]&quot;-&quot;#,##0.00&quot; &quot;"/>
  </numFmts>
  <fonts count="3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rgb="FF8B4513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rgb="FFDDEBF7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9" applyNumberFormat="0" applyAlignment="0" applyProtection="0"/>
    <xf numFmtId="0" fontId="16" fillId="10" borderId="10" applyNumberFormat="0" applyAlignment="0" applyProtection="0"/>
    <xf numFmtId="0" fontId="17" fillId="10" borderId="9" applyNumberFormat="0" applyAlignment="0" applyProtection="0"/>
    <xf numFmtId="0" fontId="18" fillId="0" borderId="11" applyNumberFormat="0" applyFill="0" applyAlignment="0" applyProtection="0"/>
    <xf numFmtId="0" fontId="19" fillId="11" borderId="12" applyNumberFormat="0" applyAlignment="0" applyProtection="0"/>
    <xf numFmtId="0" fontId="20" fillId="0" borderId="0" applyNumberFormat="0" applyFill="0" applyBorder="0" applyAlignment="0" applyProtection="0"/>
    <xf numFmtId="0" fontId="7" fillId="12" borderId="13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  <xf numFmtId="0" fontId="7" fillId="0" borderId="0"/>
    <xf numFmtId="0" fontId="7" fillId="0" borderId="0"/>
    <xf numFmtId="0" fontId="1" fillId="0" borderId="0"/>
  </cellStyleXfs>
  <cellXfs count="1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7" fillId="0" borderId="0" xfId="0" applyFont="1"/>
    <xf numFmtId="0" fontId="25" fillId="38" borderId="16" xfId="0" applyFont="1" applyFill="1" applyBorder="1" applyAlignment="1">
      <alignment horizontal="center" vertical="center" wrapText="1"/>
    </xf>
    <xf numFmtId="3" fontId="26" fillId="38" borderId="16" xfId="0" applyNumberFormat="1" applyFont="1" applyFill="1" applyBorder="1" applyAlignment="1">
      <alignment vertical="center" wrapText="1"/>
    </xf>
    <xf numFmtId="0" fontId="26" fillId="2" borderId="0" xfId="0" applyFont="1" applyFill="1"/>
    <xf numFmtId="0" fontId="25" fillId="38" borderId="16" xfId="0" applyFont="1" applyFill="1" applyBorder="1" applyAlignment="1">
      <alignment horizontal="right" vertical="center"/>
    </xf>
    <xf numFmtId="3" fontId="25" fillId="38" borderId="16" xfId="0" applyNumberFormat="1" applyFont="1" applyFill="1" applyBorder="1" applyAlignment="1">
      <alignment horizontal="right" vertical="center"/>
    </xf>
    <xf numFmtId="0" fontId="25" fillId="38" borderId="21" xfId="0" applyFont="1" applyFill="1" applyBorder="1" applyAlignment="1">
      <alignment horizontal="right" vertical="center"/>
    </xf>
    <xf numFmtId="3" fontId="25" fillId="38" borderId="21" xfId="0" applyNumberFormat="1" applyFont="1" applyFill="1" applyBorder="1" applyAlignment="1">
      <alignment horizontal="right" vertical="center"/>
    </xf>
    <xf numFmtId="3" fontId="28" fillId="39" borderId="17" xfId="0" applyNumberFormat="1" applyFont="1" applyFill="1" applyBorder="1" applyAlignment="1">
      <alignment horizontal="right" vertical="center"/>
    </xf>
    <xf numFmtId="0" fontId="28" fillId="40" borderId="0" xfId="0" applyFont="1" applyFill="1" applyAlignment="1">
      <alignment vertical="center" wrapText="1"/>
    </xf>
    <xf numFmtId="0" fontId="28" fillId="40" borderId="0" xfId="0" applyFont="1" applyFill="1" applyAlignment="1">
      <alignment horizontal="right" vertical="center"/>
    </xf>
    <xf numFmtId="3" fontId="25" fillId="38" borderId="16" xfId="0" applyNumberFormat="1" applyFont="1" applyFill="1" applyBorder="1" applyAlignment="1">
      <alignment horizontal="right" vertical="center" wrapText="1"/>
    </xf>
    <xf numFmtId="3" fontId="25" fillId="38" borderId="21" xfId="0" applyNumberFormat="1" applyFont="1" applyFill="1" applyBorder="1" applyAlignment="1">
      <alignment horizontal="right" vertical="center" wrapText="1"/>
    </xf>
    <xf numFmtId="0" fontId="25" fillId="38" borderId="0" xfId="0" applyFont="1" applyFill="1" applyAlignment="1">
      <alignment vertical="center"/>
    </xf>
    <xf numFmtId="0" fontId="25" fillId="38" borderId="0" xfId="0" applyFont="1" applyFill="1" applyAlignment="1">
      <alignment vertical="center" wrapText="1"/>
    </xf>
    <xf numFmtId="0" fontId="26" fillId="38" borderId="0" xfId="0" applyFont="1" applyFill="1" applyAlignment="1">
      <alignment vertical="center" wrapText="1"/>
    </xf>
    <xf numFmtId="0" fontId="26" fillId="38" borderId="0" xfId="0" applyFont="1" applyFill="1" applyAlignment="1">
      <alignment horizontal="center" vertical="center" wrapText="1"/>
    </xf>
    <xf numFmtId="0" fontId="26" fillId="38" borderId="0" xfId="0" applyFont="1" applyFill="1" applyAlignment="1">
      <alignment vertical="center"/>
    </xf>
    <xf numFmtId="3" fontId="25" fillId="38" borderId="15" xfId="0" applyNumberFormat="1" applyFont="1" applyFill="1" applyBorder="1" applyAlignment="1">
      <alignment horizontal="right" vertical="center"/>
    </xf>
    <xf numFmtId="0" fontId="26" fillId="0" borderId="0" xfId="0" applyFont="1"/>
    <xf numFmtId="0" fontId="29" fillId="2" borderId="0" xfId="43" applyFont="1" applyFill="1" applyAlignment="1">
      <alignment horizontal="center" vertical="center" wrapText="1"/>
    </xf>
    <xf numFmtId="0" fontId="30" fillId="2" borderId="0" xfId="43" applyFont="1" applyFill="1" applyAlignment="1">
      <alignment vertical="center" wrapText="1"/>
    </xf>
    <xf numFmtId="0" fontId="29" fillId="2" borderId="15" xfId="43" applyFont="1" applyFill="1" applyBorder="1" applyAlignment="1">
      <alignment horizontal="center" vertical="center" wrapText="1"/>
    </xf>
    <xf numFmtId="0" fontId="31" fillId="2" borderId="15" xfId="43" applyFont="1" applyFill="1" applyBorder="1" applyAlignment="1">
      <alignment horizontal="center" vertical="center" wrapText="1"/>
    </xf>
    <xf numFmtId="0" fontId="29" fillId="2" borderId="15" xfId="43" applyFont="1" applyFill="1" applyBorder="1" applyAlignment="1">
      <alignment horizontal="left" vertical="center" wrapText="1"/>
    </xf>
    <xf numFmtId="3" fontId="29" fillId="2" borderId="15" xfId="43" applyNumberFormat="1" applyFont="1" applyFill="1" applyBorder="1" applyAlignment="1">
      <alignment horizontal="right" vertical="center" wrapText="1"/>
    </xf>
    <xf numFmtId="3" fontId="29" fillId="2" borderId="15" xfId="43" applyNumberFormat="1" applyFont="1" applyFill="1" applyBorder="1" applyAlignment="1">
      <alignment horizontal="right" vertical="center"/>
    </xf>
    <xf numFmtId="0" fontId="29" fillId="2" borderId="15" xfId="0" applyFont="1" applyFill="1" applyBorder="1" applyAlignment="1">
      <alignment horizontal="center" vertical="center"/>
    </xf>
    <xf numFmtId="49" fontId="29" fillId="37" borderId="15" xfId="0" applyNumberFormat="1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vertical="center"/>
    </xf>
    <xf numFmtId="49" fontId="29" fillId="37" borderId="15" xfId="0" applyNumberFormat="1" applyFont="1" applyFill="1" applyBorder="1" applyAlignment="1">
      <alignment vertical="center" wrapText="1"/>
    </xf>
    <xf numFmtId="3" fontId="29" fillId="37" borderId="15" xfId="0" applyNumberFormat="1" applyFont="1" applyFill="1" applyBorder="1" applyAlignment="1">
      <alignment vertical="center"/>
    </xf>
    <xf numFmtId="0" fontId="29" fillId="0" borderId="15" xfId="44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/>
    </xf>
    <xf numFmtId="0" fontId="29" fillId="0" borderId="15" xfId="44" applyFont="1" applyBorder="1" applyAlignment="1">
      <alignment horizontal="left" vertical="center" wrapText="1"/>
    </xf>
    <xf numFmtId="3" fontId="30" fillId="2" borderId="15" xfId="0" applyNumberFormat="1" applyFont="1" applyFill="1" applyBorder="1" applyAlignment="1">
      <alignment vertical="center"/>
    </xf>
    <xf numFmtId="0" fontId="30" fillId="2" borderId="15" xfId="0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5" xfId="44" applyFont="1" applyBorder="1" applyAlignment="1">
      <alignment horizontal="center" vertical="center" wrapText="1"/>
    </xf>
    <xf numFmtId="0" fontId="30" fillId="0" borderId="15" xfId="44" applyFont="1" applyBorder="1" applyAlignment="1">
      <alignment horizontal="left" vertical="center" wrapText="1"/>
    </xf>
    <xf numFmtId="3" fontId="30" fillId="37" borderId="15" xfId="0" applyNumberFormat="1" applyFont="1" applyFill="1" applyBorder="1" applyAlignment="1">
      <alignment vertical="center"/>
    </xf>
    <xf numFmtId="3" fontId="30" fillId="37" borderId="15" xfId="0" applyNumberFormat="1" applyFont="1" applyFill="1" applyBorder="1" applyAlignment="1">
      <alignment horizontal="right" vertical="center"/>
    </xf>
    <xf numFmtId="3" fontId="30" fillId="2" borderId="15" xfId="43" applyNumberFormat="1" applyFont="1" applyFill="1" applyBorder="1" applyAlignment="1">
      <alignment horizontal="right" vertical="center"/>
    </xf>
    <xf numFmtId="0" fontId="32" fillId="2" borderId="15" xfId="43" quotePrefix="1" applyFont="1" applyFill="1" applyBorder="1" applyAlignment="1">
      <alignment horizontal="center" vertical="center"/>
    </xf>
    <xf numFmtId="0" fontId="32" fillId="2" borderId="15" xfId="43" quotePrefix="1" applyFont="1" applyFill="1" applyBorder="1" applyAlignment="1">
      <alignment horizontal="left" vertical="center"/>
    </xf>
    <xf numFmtId="0" fontId="32" fillId="2" borderId="15" xfId="43" quotePrefix="1" applyFont="1" applyFill="1" applyBorder="1" applyAlignment="1">
      <alignment horizontal="right" vertical="center"/>
    </xf>
    <xf numFmtId="0" fontId="32" fillId="2" borderId="15" xfId="43" quotePrefix="1" applyFont="1" applyFill="1" applyBorder="1" applyAlignment="1">
      <alignment horizontal="left" vertical="center" wrapText="1"/>
    </xf>
    <xf numFmtId="3" fontId="32" fillId="2" borderId="15" xfId="43" quotePrefix="1" applyNumberFormat="1" applyFont="1" applyFill="1" applyBorder="1" applyAlignment="1">
      <alignment horizontal="right" vertical="center" wrapText="1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/>
    <xf numFmtId="0" fontId="29" fillId="2" borderId="15" xfId="0" applyFont="1" applyFill="1" applyBorder="1" applyAlignment="1">
      <alignment vertical="center" wrapText="1"/>
    </xf>
    <xf numFmtId="3" fontId="29" fillId="2" borderId="15" xfId="0" applyNumberFormat="1" applyFont="1" applyFill="1" applyBorder="1" applyAlignment="1">
      <alignment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15" xfId="0" applyFont="1" applyFill="1" applyBorder="1"/>
    <xf numFmtId="3" fontId="30" fillId="2" borderId="15" xfId="0" applyNumberFormat="1" applyFont="1" applyFill="1" applyBorder="1" applyAlignment="1">
      <alignment vertical="center" wrapText="1"/>
    </xf>
    <xf numFmtId="3" fontId="30" fillId="2" borderId="15" xfId="0" applyNumberFormat="1" applyFont="1" applyFill="1" applyBorder="1" applyAlignment="1">
      <alignment horizontal="right" vertical="center"/>
    </xf>
    <xf numFmtId="4" fontId="24" fillId="2" borderId="5" xfId="0" applyNumberFormat="1" applyFont="1" applyFill="1" applyBorder="1" applyAlignment="1">
      <alignment horizontal="right" wrapText="1" indent="1"/>
    </xf>
    <xf numFmtId="0" fontId="24" fillId="2" borderId="5" xfId="0" applyFont="1" applyFill="1" applyBorder="1" applyAlignment="1">
      <alignment horizontal="left" wrapText="1" indent="1"/>
    </xf>
    <xf numFmtId="4" fontId="33" fillId="2" borderId="5" xfId="0" applyNumberFormat="1" applyFont="1" applyFill="1" applyBorder="1" applyAlignment="1">
      <alignment horizontal="right" wrapText="1" indent="1"/>
    </xf>
    <xf numFmtId="0" fontId="33" fillId="2" borderId="5" xfId="0" applyFont="1" applyFill="1" applyBorder="1" applyAlignment="1">
      <alignment horizontal="left" wrapText="1" indent="1"/>
    </xf>
    <xf numFmtId="4" fontId="6" fillId="2" borderId="5" xfId="0" applyNumberFormat="1" applyFont="1" applyFill="1" applyBorder="1" applyAlignment="1">
      <alignment horizontal="right" wrapText="1" indent="1"/>
    </xf>
    <xf numFmtId="0" fontId="6" fillId="2" borderId="5" xfId="0" applyFont="1" applyFill="1" applyBorder="1" applyAlignment="1">
      <alignment horizontal="left" wrapText="1" indent="1"/>
    </xf>
    <xf numFmtId="0" fontId="0" fillId="0" borderId="0" xfId="0"/>
    <xf numFmtId="0" fontId="6" fillId="2" borderId="5" xfId="0" applyFont="1" applyFill="1" applyBorder="1" applyAlignment="1">
      <alignment horizontal="right" wrapText="1" indent="1"/>
    </xf>
    <xf numFmtId="0" fontId="24" fillId="2" borderId="5" xfId="0" applyFont="1" applyFill="1" applyBorder="1" applyAlignment="1">
      <alignment horizontal="right" wrapText="1" indent="1"/>
    </xf>
    <xf numFmtId="4" fontId="26" fillId="38" borderId="16" xfId="0" applyNumberFormat="1" applyFont="1" applyFill="1" applyBorder="1" applyAlignment="1">
      <alignment vertical="center"/>
    </xf>
    <xf numFmtId="4" fontId="26" fillId="38" borderId="16" xfId="0" applyNumberFormat="1" applyFont="1" applyFill="1" applyBorder="1" applyAlignment="1">
      <alignment vertical="center" wrapText="1"/>
    </xf>
    <xf numFmtId="164" fontId="28" fillId="39" borderId="17" xfId="0" applyNumberFormat="1" applyFont="1" applyFill="1" applyBorder="1" applyAlignment="1">
      <alignment horizontal="right" vertical="center"/>
    </xf>
    <xf numFmtId="164" fontId="25" fillId="39" borderId="16" xfId="0" applyNumberFormat="1" applyFont="1" applyFill="1" applyBorder="1" applyAlignment="1">
      <alignment horizontal="right" vertical="center"/>
    </xf>
    <xf numFmtId="4" fontId="25" fillId="39" borderId="16" xfId="0" applyNumberFormat="1" applyFont="1" applyFill="1" applyBorder="1" applyAlignment="1">
      <alignment vertical="center" wrapText="1"/>
    </xf>
    <xf numFmtId="4" fontId="25" fillId="38" borderId="15" xfId="0" applyNumberFormat="1" applyFont="1" applyFill="1" applyBorder="1" applyAlignment="1">
      <alignment horizontal="right" vertical="center"/>
    </xf>
    <xf numFmtId="4" fontId="28" fillId="39" borderId="17" xfId="0" applyNumberFormat="1" applyFont="1" applyFill="1" applyBorder="1" applyAlignment="1">
      <alignment horizontal="right" vertical="center"/>
    </xf>
    <xf numFmtId="0" fontId="33" fillId="2" borderId="5" xfId="0" applyFont="1" applyFill="1" applyBorder="1" applyAlignment="1">
      <alignment horizontal="right" wrapText="1" indent="1"/>
    </xf>
    <xf numFmtId="0" fontId="0" fillId="2" borderId="0" xfId="0" applyFill="1"/>
    <xf numFmtId="0" fontId="0" fillId="0" borderId="0" xfId="0"/>
    <xf numFmtId="0" fontId="6" fillId="5" borderId="24" xfId="0" applyFont="1" applyFill="1" applyBorder="1" applyAlignment="1">
      <alignment horizontal="left" wrapText="1" indent="1"/>
    </xf>
    <xf numFmtId="4" fontId="6" fillId="5" borderId="24" xfId="0" applyNumberFormat="1" applyFont="1" applyFill="1" applyBorder="1" applyAlignment="1">
      <alignment horizontal="right" wrapText="1" indent="1"/>
    </xf>
    <xf numFmtId="0" fontId="6" fillId="5" borderId="24" xfId="0" applyFont="1" applyFill="1" applyBorder="1" applyAlignment="1">
      <alignment horizontal="right" wrapText="1" indent="1"/>
    </xf>
    <xf numFmtId="0" fontId="0" fillId="0" borderId="23" xfId="0" applyBorder="1"/>
    <xf numFmtId="2" fontId="0" fillId="0" borderId="23" xfId="0" applyNumberFormat="1" applyBorder="1"/>
    <xf numFmtId="2" fontId="0" fillId="2" borderId="23" xfId="0" applyNumberFormat="1" applyFill="1" applyBorder="1"/>
    <xf numFmtId="0" fontId="5" fillId="0" borderId="30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left" wrapText="1" indent="1"/>
    </xf>
    <xf numFmtId="4" fontId="24" fillId="2" borderId="23" xfId="0" applyNumberFormat="1" applyFont="1" applyFill="1" applyBorder="1" applyAlignment="1">
      <alignment horizontal="right" wrapText="1" indent="1"/>
    </xf>
    <xf numFmtId="0" fontId="5" fillId="2" borderId="33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left" wrapText="1" indent="1"/>
    </xf>
    <xf numFmtId="0" fontId="24" fillId="2" borderId="23" xfId="0" applyFont="1" applyFill="1" applyBorder="1" applyAlignment="1">
      <alignment horizontal="right" wrapText="1" indent="1"/>
    </xf>
    <xf numFmtId="4" fontId="6" fillId="2" borderId="24" xfId="0" applyNumberFormat="1" applyFont="1" applyFill="1" applyBorder="1" applyAlignment="1">
      <alignment horizontal="right" wrapText="1" inden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4" fontId="6" fillId="2" borderId="31" xfId="0" applyNumberFormat="1" applyFont="1" applyFill="1" applyBorder="1" applyAlignment="1">
      <alignment horizontal="right" wrapText="1" indent="1"/>
    </xf>
    <xf numFmtId="0" fontId="5" fillId="2" borderId="26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right" wrapText="1" indent="1"/>
    </xf>
    <xf numFmtId="0" fontId="6" fillId="2" borderId="23" xfId="0" applyFont="1" applyFill="1" applyBorder="1" applyAlignment="1">
      <alignment horizontal="left" wrapText="1" indent="1"/>
    </xf>
    <xf numFmtId="0" fontId="6" fillId="2" borderId="24" xfId="0" applyFont="1" applyFill="1" applyBorder="1" applyAlignment="1">
      <alignment horizontal="left" wrapText="1" indent="1"/>
    </xf>
    <xf numFmtId="0" fontId="5" fillId="2" borderId="32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left" wrapText="1" indent="1"/>
    </xf>
    <xf numFmtId="0" fontId="5" fillId="0" borderId="29" xfId="0" applyFont="1" applyBorder="1" applyAlignment="1">
      <alignment horizontal="center" vertical="center" wrapText="1"/>
    </xf>
    <xf numFmtId="4" fontId="6" fillId="2" borderId="23" xfId="0" applyNumberFormat="1" applyFont="1" applyFill="1" applyBorder="1" applyAlignment="1">
      <alignment horizontal="right" wrapText="1" indent="1"/>
    </xf>
    <xf numFmtId="0" fontId="5" fillId="0" borderId="4" xfId="0" applyFont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wrapText="1" indent="1"/>
    </xf>
    <xf numFmtId="4" fontId="6" fillId="5" borderId="5" xfId="0" applyNumberFormat="1" applyFont="1" applyFill="1" applyBorder="1" applyAlignment="1">
      <alignment horizontal="right" wrapText="1" indent="1"/>
    </xf>
    <xf numFmtId="0" fontId="6" fillId="5" borderId="5" xfId="0" applyFont="1" applyFill="1" applyBorder="1" applyAlignment="1">
      <alignment horizontal="right" wrapText="1" indent="1"/>
    </xf>
    <xf numFmtId="4" fontId="24" fillId="2" borderId="24" xfId="0" applyNumberFormat="1" applyFont="1" applyFill="1" applyBorder="1" applyAlignment="1">
      <alignment horizontal="right" wrapText="1" indent="1"/>
    </xf>
    <xf numFmtId="0" fontId="6" fillId="5" borderId="5" xfId="0" applyFont="1" applyFill="1" applyBorder="1" applyAlignment="1">
      <alignment horizontal="left" wrapText="1" indent="1"/>
    </xf>
    <xf numFmtId="4" fontId="6" fillId="5" borderId="5" xfId="0" applyNumberFormat="1" applyFont="1" applyFill="1" applyBorder="1" applyAlignment="1">
      <alignment horizontal="right" wrapText="1" indent="1"/>
    </xf>
    <xf numFmtId="0" fontId="6" fillId="5" borderId="5" xfId="0" applyFont="1" applyFill="1" applyBorder="1" applyAlignment="1">
      <alignment horizontal="right" wrapText="1" indent="1"/>
    </xf>
    <xf numFmtId="0" fontId="5" fillId="2" borderId="23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left" wrapText="1" indent="1"/>
    </xf>
    <xf numFmtId="0" fontId="5" fillId="2" borderId="34" xfId="0" applyFont="1" applyFill="1" applyBorder="1" applyAlignment="1">
      <alignment horizontal="center" vertical="center" wrapText="1"/>
    </xf>
    <xf numFmtId="4" fontId="6" fillId="2" borderId="28" xfId="0" applyNumberFormat="1" applyFont="1" applyFill="1" applyBorder="1" applyAlignment="1">
      <alignment horizontal="right" wrapText="1" indent="1"/>
    </xf>
    <xf numFmtId="0" fontId="6" fillId="2" borderId="28" xfId="0" applyFont="1" applyFill="1" applyBorder="1" applyAlignment="1">
      <alignment horizontal="left" wrapText="1" indent="1"/>
    </xf>
    <xf numFmtId="0" fontId="24" fillId="2" borderId="24" xfId="0" applyFont="1" applyFill="1" applyBorder="1" applyAlignment="1">
      <alignment horizontal="left" wrapText="1" indent="1"/>
    </xf>
    <xf numFmtId="4" fontId="33" fillId="2" borderId="24" xfId="0" applyNumberFormat="1" applyFont="1" applyFill="1" applyBorder="1" applyAlignment="1">
      <alignment horizontal="right" wrapText="1" indent="1"/>
    </xf>
    <xf numFmtId="2" fontId="0" fillId="0" borderId="25" xfId="0" applyNumberFormat="1" applyBorder="1"/>
    <xf numFmtId="0" fontId="25" fillId="4" borderId="1" xfId="42" applyFont="1" applyFill="1" applyBorder="1" applyAlignment="1">
      <alignment horizontal="left" vertical="center" wrapText="1"/>
    </xf>
    <xf numFmtId="0" fontId="25" fillId="4" borderId="2" xfId="42" applyFont="1" applyFill="1" applyBorder="1" applyAlignment="1">
      <alignment horizontal="left" vertical="center" wrapText="1"/>
    </xf>
    <xf numFmtId="0" fontId="25" fillId="4" borderId="3" xfId="42" applyFont="1" applyFill="1" applyBorder="1" applyAlignment="1">
      <alignment horizontal="left" vertical="center" wrapText="1"/>
    </xf>
    <xf numFmtId="0" fontId="25" fillId="3" borderId="1" xfId="42" applyFont="1" applyFill="1" applyBorder="1" applyAlignment="1">
      <alignment horizontal="left" vertical="center" wrapText="1"/>
    </xf>
    <xf numFmtId="0" fontId="25" fillId="3" borderId="2" xfId="42" applyFont="1" applyFill="1" applyBorder="1" applyAlignment="1">
      <alignment horizontal="left" vertical="center" wrapText="1"/>
    </xf>
    <xf numFmtId="0" fontId="25" fillId="3" borderId="3" xfId="42" applyFont="1" applyFill="1" applyBorder="1" applyAlignment="1">
      <alignment horizontal="left" vertical="center" wrapText="1"/>
    </xf>
    <xf numFmtId="0" fontId="25" fillId="38" borderId="15" xfId="0" applyFont="1" applyFill="1" applyBorder="1" applyAlignment="1">
      <alignment vertical="center" wrapText="1"/>
    </xf>
    <xf numFmtId="0" fontId="25" fillId="38" borderId="18" xfId="0" applyFont="1" applyFill="1" applyBorder="1" applyAlignment="1">
      <alignment horizontal="center" vertical="center" wrapText="1"/>
    </xf>
    <xf numFmtId="0" fontId="25" fillId="38" borderId="19" xfId="0" applyFont="1" applyFill="1" applyBorder="1" applyAlignment="1">
      <alignment horizontal="center" vertical="center" wrapText="1"/>
    </xf>
    <xf numFmtId="0" fontId="26" fillId="38" borderId="20" xfId="0" applyFont="1" applyFill="1" applyBorder="1" applyAlignment="1">
      <alignment vertical="center" wrapText="1"/>
    </xf>
    <xf numFmtId="0" fontId="26" fillId="38" borderId="16" xfId="0" applyFont="1" applyFill="1" applyBorder="1" applyAlignment="1">
      <alignment vertical="center" wrapText="1"/>
    </xf>
    <xf numFmtId="0" fontId="28" fillId="39" borderId="22" xfId="0" applyFont="1" applyFill="1" applyBorder="1" applyAlignment="1">
      <alignment vertical="center" wrapText="1"/>
    </xf>
    <xf numFmtId="0" fontId="28" fillId="39" borderId="17" xfId="0" applyFont="1" applyFill="1" applyBorder="1" applyAlignment="1">
      <alignment vertical="center" wrapText="1"/>
    </xf>
    <xf numFmtId="0" fontId="25" fillId="38" borderId="0" xfId="0" applyFont="1" applyFill="1" applyAlignment="1">
      <alignment horizontal="center" vertical="center" wrapText="1"/>
    </xf>
    <xf numFmtId="0" fontId="25" fillId="2" borderId="0" xfId="42" applyFont="1" applyFill="1" applyAlignment="1">
      <alignment horizontal="center" vertical="center" wrapText="1"/>
    </xf>
    <xf numFmtId="0" fontId="25" fillId="38" borderId="16" xfId="0" applyFont="1" applyFill="1" applyBorder="1" applyAlignment="1">
      <alignment horizontal="center" vertical="center" wrapText="1"/>
    </xf>
    <xf numFmtId="0" fontId="25" fillId="39" borderId="16" xfId="0" applyFont="1" applyFill="1" applyBorder="1" applyAlignment="1">
      <alignment vertical="center" wrapText="1"/>
    </xf>
    <xf numFmtId="0" fontId="26" fillId="38" borderId="16" xfId="0" applyFont="1" applyFill="1" applyBorder="1" applyAlignment="1">
      <alignment vertical="center"/>
    </xf>
    <xf numFmtId="0" fontId="25" fillId="39" borderId="16" xfId="0" applyFont="1" applyFill="1" applyBorder="1" applyAlignment="1">
      <alignment vertical="center"/>
    </xf>
    <xf numFmtId="0" fontId="29" fillId="2" borderId="0" xfId="43" applyFont="1" applyFill="1" applyAlignment="1">
      <alignment horizontal="center" vertical="center" wrapText="1"/>
    </xf>
    <xf numFmtId="0" fontId="30" fillId="2" borderId="0" xfId="43" applyFont="1" applyFill="1" applyAlignment="1">
      <alignment vertical="center" wrapText="1"/>
    </xf>
    <xf numFmtId="0" fontId="30" fillId="2" borderId="0" xfId="43" applyFont="1" applyFill="1" applyAlignment="1">
      <alignment wrapText="1"/>
    </xf>
    <xf numFmtId="0" fontId="31" fillId="2" borderId="15" xfId="43" applyFont="1" applyFill="1" applyBorder="1" applyAlignment="1">
      <alignment horizontal="center" vertical="center" wrapText="1"/>
    </xf>
  </cellXfs>
  <cellStyles count="45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2"/>
    <cellStyle name="Normalno 3 3" xfId="43"/>
    <cellStyle name="Obično_List9" xfId="44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F9" sqref="F9"/>
    </sheetView>
  </sheetViews>
  <sheetFormatPr defaultRowHeight="15" x14ac:dyDescent="0.25"/>
  <cols>
    <col min="5" max="5" width="28.140625" customWidth="1"/>
    <col min="6" max="6" width="27.28515625" customWidth="1"/>
    <col min="7" max="7" width="21.85546875" customWidth="1"/>
    <col min="8" max="8" width="15" customWidth="1"/>
    <col min="9" max="9" width="11.5703125" customWidth="1"/>
  </cols>
  <sheetData>
    <row r="1" spans="1:10" ht="15.75" x14ac:dyDescent="0.25">
      <c r="A1" s="2" t="s">
        <v>195</v>
      </c>
      <c r="B1" s="2"/>
      <c r="C1" s="2"/>
      <c r="D1" s="2"/>
      <c r="E1" s="2"/>
      <c r="F1" s="1"/>
      <c r="G1" s="1"/>
      <c r="H1" s="1"/>
      <c r="I1" s="1"/>
      <c r="J1" s="1"/>
    </row>
    <row r="2" spans="1:10" ht="15.75" x14ac:dyDescent="0.25">
      <c r="A2" s="2" t="s">
        <v>174</v>
      </c>
      <c r="B2" s="2"/>
      <c r="C2" s="2"/>
      <c r="D2" s="2"/>
      <c r="E2" s="2"/>
      <c r="F2" s="1"/>
      <c r="G2" s="1"/>
      <c r="H2" s="1"/>
      <c r="I2" s="1"/>
      <c r="J2" s="1"/>
    </row>
    <row r="3" spans="1:10" x14ac:dyDescent="0.25">
      <c r="A3" s="3"/>
      <c r="B3" s="3"/>
      <c r="C3" s="3"/>
      <c r="D3" s="3"/>
      <c r="E3" s="3"/>
    </row>
    <row r="4" spans="1:10" ht="15.75" x14ac:dyDescent="0.25">
      <c r="A4" s="135" t="s">
        <v>184</v>
      </c>
      <c r="B4" s="135"/>
      <c r="C4" s="135"/>
      <c r="D4" s="135"/>
      <c r="E4" s="135"/>
      <c r="F4" s="135"/>
      <c r="G4" s="135"/>
      <c r="H4" s="135"/>
    </row>
    <row r="5" spans="1:10" ht="15.75" x14ac:dyDescent="0.25">
      <c r="A5" s="134" t="s">
        <v>140</v>
      </c>
      <c r="B5" s="134"/>
      <c r="C5" s="134"/>
      <c r="D5" s="134"/>
      <c r="E5" s="134"/>
      <c r="F5" s="134"/>
      <c r="G5" s="134"/>
      <c r="H5" s="134"/>
    </row>
    <row r="6" spans="1:10" ht="31.5" x14ac:dyDescent="0.25">
      <c r="A6" s="136" t="s">
        <v>141</v>
      </c>
      <c r="B6" s="136"/>
      <c r="C6" s="136"/>
      <c r="D6" s="136"/>
      <c r="E6" s="136"/>
      <c r="F6" s="5" t="s">
        <v>121</v>
      </c>
      <c r="G6" s="5" t="s">
        <v>122</v>
      </c>
      <c r="H6" s="5" t="s">
        <v>123</v>
      </c>
    </row>
    <row r="7" spans="1:10" ht="15.75" x14ac:dyDescent="0.25">
      <c r="A7" s="137" t="s">
        <v>1</v>
      </c>
      <c r="B7" s="137"/>
      <c r="C7" s="137"/>
      <c r="D7" s="137"/>
      <c r="E7" s="137"/>
      <c r="F7" s="74">
        <f t="shared" ref="F7:H7" si="0">SUM(F8:F9)</f>
        <v>3516493.04</v>
      </c>
      <c r="G7" s="74">
        <f t="shared" si="0"/>
        <v>5156497</v>
      </c>
      <c r="H7" s="74">
        <f t="shared" si="0"/>
        <v>4097385.78</v>
      </c>
    </row>
    <row r="8" spans="1:10" ht="15.75" x14ac:dyDescent="0.25">
      <c r="A8" s="131" t="s">
        <v>2</v>
      </c>
      <c r="B8" s="131"/>
      <c r="C8" s="131"/>
      <c r="D8" s="131"/>
      <c r="E8" s="131"/>
      <c r="F8" s="6">
        <v>3513200.29</v>
      </c>
      <c r="G8" s="71">
        <v>5147497</v>
      </c>
      <c r="H8" s="71">
        <v>4094736.96</v>
      </c>
    </row>
    <row r="9" spans="1:10" ht="15.75" x14ac:dyDescent="0.25">
      <c r="A9" s="138" t="s">
        <v>3</v>
      </c>
      <c r="B9" s="138"/>
      <c r="C9" s="138"/>
      <c r="D9" s="138"/>
      <c r="E9" s="138"/>
      <c r="F9" s="70">
        <v>3292.75</v>
      </c>
      <c r="G9" s="70">
        <v>9000</v>
      </c>
      <c r="H9" s="70">
        <v>2648.82</v>
      </c>
    </row>
    <row r="10" spans="1:10" ht="15.75" x14ac:dyDescent="0.25">
      <c r="A10" s="139" t="s">
        <v>4</v>
      </c>
      <c r="B10" s="139"/>
      <c r="C10" s="139"/>
      <c r="D10" s="139"/>
      <c r="E10" s="139"/>
      <c r="F10" s="73">
        <f>SUM(F11:F12)</f>
        <v>3564412.1399999997</v>
      </c>
      <c r="G10" s="73">
        <f>SUM(G11:G12)</f>
        <v>5440414</v>
      </c>
      <c r="H10" s="73">
        <f>SUM(H11:H12)</f>
        <v>4310074.79</v>
      </c>
    </row>
    <row r="11" spans="1:10" ht="15.75" x14ac:dyDescent="0.25">
      <c r="A11" s="131" t="s">
        <v>5</v>
      </c>
      <c r="B11" s="131"/>
      <c r="C11" s="131"/>
      <c r="D11" s="131"/>
      <c r="E11" s="131"/>
      <c r="F11" s="71">
        <v>3498574.26</v>
      </c>
      <c r="G11" s="71">
        <v>4549534</v>
      </c>
      <c r="H11" s="6">
        <v>4191264.99</v>
      </c>
    </row>
    <row r="12" spans="1:10" ht="15.75" x14ac:dyDescent="0.25">
      <c r="A12" s="138" t="s">
        <v>142</v>
      </c>
      <c r="B12" s="138"/>
      <c r="C12" s="138"/>
      <c r="D12" s="138"/>
      <c r="E12" s="138"/>
      <c r="F12" s="70">
        <v>65837.88</v>
      </c>
      <c r="G12" s="70">
        <v>890880</v>
      </c>
      <c r="H12" s="70">
        <v>118809.8</v>
      </c>
    </row>
    <row r="13" spans="1:10" ht="15.75" x14ac:dyDescent="0.25">
      <c r="A13" s="133" t="s">
        <v>6</v>
      </c>
      <c r="B13" s="133"/>
      <c r="C13" s="133"/>
      <c r="D13" s="133"/>
      <c r="E13" s="133"/>
      <c r="F13" s="72">
        <f>SUM(F7-F10)</f>
        <v>-47919.099999999627</v>
      </c>
      <c r="G13" s="72">
        <f>SUM(G7-G10)</f>
        <v>-283917</v>
      </c>
      <c r="H13" s="72">
        <f>SUM(H7-H10)</f>
        <v>-212689.01000000024</v>
      </c>
    </row>
    <row r="14" spans="1:10" ht="15.75" x14ac:dyDescent="0.25">
      <c r="A14" s="7"/>
      <c r="B14" s="7"/>
      <c r="C14" s="7"/>
      <c r="D14" s="7"/>
      <c r="E14" s="7"/>
      <c r="F14" s="7"/>
      <c r="G14" s="7"/>
      <c r="H14" s="7"/>
    </row>
    <row r="15" spans="1:10" ht="15.75" x14ac:dyDescent="0.25">
      <c r="A15" s="134" t="s">
        <v>7</v>
      </c>
      <c r="B15" s="134"/>
      <c r="C15" s="134"/>
      <c r="D15" s="134"/>
      <c r="E15" s="134"/>
      <c r="F15" s="134"/>
      <c r="G15" s="134"/>
      <c r="H15" s="134"/>
    </row>
    <row r="16" spans="1:10" ht="31.5" x14ac:dyDescent="0.25">
      <c r="A16" s="128" t="s">
        <v>143</v>
      </c>
      <c r="B16" s="129"/>
      <c r="C16" s="129"/>
      <c r="D16" s="129"/>
      <c r="E16" s="129"/>
      <c r="F16" s="5" t="s">
        <v>121</v>
      </c>
      <c r="G16" s="5" t="s">
        <v>122</v>
      </c>
      <c r="H16" s="5" t="s">
        <v>123</v>
      </c>
    </row>
    <row r="17" spans="1:8" ht="15.75" x14ac:dyDescent="0.25">
      <c r="A17" s="130" t="s">
        <v>8</v>
      </c>
      <c r="B17" s="131"/>
      <c r="C17" s="131"/>
      <c r="D17" s="131"/>
      <c r="E17" s="131"/>
      <c r="F17" s="9">
        <v>0</v>
      </c>
      <c r="G17" s="8">
        <v>0</v>
      </c>
      <c r="H17" s="10">
        <v>0</v>
      </c>
    </row>
    <row r="18" spans="1:8" ht="15.75" x14ac:dyDescent="0.25">
      <c r="A18" s="130" t="s">
        <v>9</v>
      </c>
      <c r="B18" s="131"/>
      <c r="C18" s="131"/>
      <c r="D18" s="131"/>
      <c r="E18" s="131"/>
      <c r="F18" s="8">
        <v>0</v>
      </c>
      <c r="G18" s="9">
        <v>0</v>
      </c>
      <c r="H18" s="11">
        <v>0</v>
      </c>
    </row>
    <row r="19" spans="1:8" ht="15.75" x14ac:dyDescent="0.25">
      <c r="A19" s="132" t="s">
        <v>10</v>
      </c>
      <c r="B19" s="133"/>
      <c r="C19" s="133"/>
      <c r="D19" s="133"/>
      <c r="E19" s="133"/>
      <c r="F19" s="12">
        <f>SUM(F17-F18)</f>
        <v>0</v>
      </c>
      <c r="G19" s="12">
        <f t="shared" ref="G19:H19" si="1">SUM(G17-G18)</f>
        <v>0</v>
      </c>
      <c r="H19" s="12">
        <f t="shared" si="1"/>
        <v>0</v>
      </c>
    </row>
    <row r="20" spans="1:8" ht="15.75" x14ac:dyDescent="0.25">
      <c r="A20" s="13"/>
      <c r="B20" s="13"/>
      <c r="C20" s="13"/>
      <c r="D20" s="13"/>
      <c r="E20" s="13"/>
      <c r="F20" s="14"/>
      <c r="G20" s="14"/>
      <c r="H20" s="14"/>
    </row>
    <row r="21" spans="1:8" ht="15.75" x14ac:dyDescent="0.25">
      <c r="A21" s="134" t="s">
        <v>11</v>
      </c>
      <c r="B21" s="134"/>
      <c r="C21" s="134"/>
      <c r="D21" s="134"/>
      <c r="E21" s="134"/>
      <c r="F21" s="134"/>
      <c r="G21" s="134"/>
      <c r="H21" s="134"/>
    </row>
    <row r="22" spans="1:8" ht="31.5" x14ac:dyDescent="0.25">
      <c r="A22" s="128" t="s">
        <v>144</v>
      </c>
      <c r="B22" s="129"/>
      <c r="C22" s="129"/>
      <c r="D22" s="129"/>
      <c r="E22" s="129"/>
      <c r="F22" s="5" t="s">
        <v>121</v>
      </c>
      <c r="G22" s="5" t="s">
        <v>122</v>
      </c>
      <c r="H22" s="5" t="s">
        <v>123</v>
      </c>
    </row>
    <row r="23" spans="1:8" ht="15.75" x14ac:dyDescent="0.25">
      <c r="A23" s="121" t="s">
        <v>145</v>
      </c>
      <c r="B23" s="122"/>
      <c r="C23" s="122"/>
      <c r="D23" s="122"/>
      <c r="E23" s="123"/>
      <c r="F23" s="15"/>
      <c r="G23" s="15">
        <v>311407</v>
      </c>
      <c r="H23" s="16"/>
    </row>
    <row r="24" spans="1:8" ht="29.25" customHeight="1" x14ac:dyDescent="0.25">
      <c r="A24" s="124" t="s">
        <v>12</v>
      </c>
      <c r="B24" s="125"/>
      <c r="C24" s="125"/>
      <c r="D24" s="125"/>
      <c r="E24" s="126"/>
      <c r="F24" s="76">
        <v>-47919.1</v>
      </c>
      <c r="G24" s="12">
        <v>311407</v>
      </c>
      <c r="H24" s="12"/>
    </row>
    <row r="25" spans="1:8" ht="15.75" x14ac:dyDescent="0.25">
      <c r="A25" s="17"/>
      <c r="B25" s="18"/>
      <c r="C25" s="19"/>
      <c r="D25" s="20"/>
      <c r="E25" s="18"/>
      <c r="F25" s="21"/>
      <c r="G25" s="21"/>
      <c r="H25" s="21"/>
    </row>
    <row r="26" spans="1:8" ht="15.75" x14ac:dyDescent="0.25">
      <c r="A26" s="127" t="s">
        <v>146</v>
      </c>
      <c r="B26" s="127"/>
      <c r="C26" s="127"/>
      <c r="D26" s="127"/>
      <c r="E26" s="127"/>
      <c r="F26" s="75">
        <v>-47919.1</v>
      </c>
      <c r="G26" s="75">
        <v>283917</v>
      </c>
      <c r="H26" s="22">
        <f t="shared" ref="H26" si="2">SUM(H13,H19,H24)</f>
        <v>-212689.01000000024</v>
      </c>
    </row>
    <row r="27" spans="1:8" ht="15.75" x14ac:dyDescent="0.25">
      <c r="A27" s="23"/>
      <c r="B27" s="23"/>
      <c r="C27" s="23"/>
      <c r="D27" s="23"/>
      <c r="E27" s="23"/>
      <c r="F27" s="23"/>
      <c r="G27" s="23"/>
      <c r="H27" s="23"/>
    </row>
  </sheetData>
  <mergeCells count="20">
    <mergeCell ref="A9:E9"/>
    <mergeCell ref="A10:E10"/>
    <mergeCell ref="A11:E11"/>
    <mergeCell ref="A13:E13"/>
    <mergeCell ref="A22:E22"/>
    <mergeCell ref="A12:E12"/>
    <mergeCell ref="A15:H15"/>
    <mergeCell ref="A4:H4"/>
    <mergeCell ref="A5:H5"/>
    <mergeCell ref="A6:E6"/>
    <mergeCell ref="A7:E7"/>
    <mergeCell ref="A8:E8"/>
    <mergeCell ref="A23:E23"/>
    <mergeCell ref="A24:E24"/>
    <mergeCell ref="A26:E26"/>
    <mergeCell ref="A16:E16"/>
    <mergeCell ref="A17:E17"/>
    <mergeCell ref="A18:E18"/>
    <mergeCell ref="A19:E19"/>
    <mergeCell ref="A21:H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5"/>
  <sheetViews>
    <sheetView workbookViewId="0">
      <selection activeCell="F1" sqref="F1:G1"/>
    </sheetView>
  </sheetViews>
  <sheetFormatPr defaultRowHeight="15" x14ac:dyDescent="0.25"/>
  <cols>
    <col min="1" max="1" width="30.140625" customWidth="1"/>
    <col min="2" max="2" width="20.5703125" customWidth="1"/>
    <col min="3" max="3" width="22" customWidth="1"/>
    <col min="4" max="4" width="14.85546875" customWidth="1"/>
    <col min="5" max="5" width="12.7109375" customWidth="1"/>
    <col min="6" max="6" width="13.28515625" customWidth="1"/>
    <col min="7" max="7" width="9.5703125" bestFit="1" customWidth="1"/>
  </cols>
  <sheetData>
    <row r="1" spans="1:7" s="79" customFormat="1" ht="51.75" thickBot="1" x14ac:dyDescent="0.3">
      <c r="A1" s="105" t="s">
        <v>13</v>
      </c>
      <c r="B1" s="105" t="s">
        <v>113</v>
      </c>
      <c r="C1" s="105" t="s">
        <v>114</v>
      </c>
      <c r="D1" s="105" t="s">
        <v>185</v>
      </c>
      <c r="E1" s="105" t="s">
        <v>186</v>
      </c>
      <c r="F1" s="87" t="s">
        <v>182</v>
      </c>
      <c r="G1" s="87" t="s">
        <v>183</v>
      </c>
    </row>
    <row r="2" spans="1:7" ht="26.25" x14ac:dyDescent="0.25">
      <c r="A2" s="106" t="s">
        <v>14</v>
      </c>
      <c r="B2" s="106"/>
      <c r="C2" s="106"/>
      <c r="D2" s="106"/>
      <c r="E2" s="80"/>
      <c r="F2" s="83"/>
      <c r="G2" s="83"/>
    </row>
    <row r="3" spans="1:7" x14ac:dyDescent="0.25">
      <c r="A3" s="106" t="s">
        <v>15</v>
      </c>
      <c r="B3" s="107">
        <v>3513200.29</v>
      </c>
      <c r="C3" s="107">
        <v>3903113</v>
      </c>
      <c r="D3" s="107">
        <v>5147497</v>
      </c>
      <c r="E3" s="81">
        <v>4094736.96</v>
      </c>
      <c r="F3" s="84">
        <f>SUM(E3/B3%)</f>
        <v>116.55290396210232</v>
      </c>
      <c r="G3" s="84">
        <f>SUM(E3/D3%)</f>
        <v>79.548117463691568</v>
      </c>
    </row>
    <row r="4" spans="1:7" ht="39" x14ac:dyDescent="0.25">
      <c r="A4" s="106" t="s">
        <v>21</v>
      </c>
      <c r="B4" s="107">
        <v>68922.89</v>
      </c>
      <c r="C4" s="107">
        <v>209703</v>
      </c>
      <c r="D4" s="107">
        <v>587900</v>
      </c>
      <c r="E4" s="81">
        <v>132822.10999999999</v>
      </c>
      <c r="F4" s="84">
        <f t="shared" ref="F4:F67" si="0">SUM(E4/B4%)</f>
        <v>192.71117331266868</v>
      </c>
      <c r="G4" s="84">
        <f t="shared" ref="G4:G58" si="1">SUM(E4/D4%)</f>
        <v>22.592636502806599</v>
      </c>
    </row>
    <row r="5" spans="1:7" ht="26.25" x14ac:dyDescent="0.25">
      <c r="A5" s="106" t="s">
        <v>22</v>
      </c>
      <c r="B5" s="107">
        <v>54895.66</v>
      </c>
      <c r="C5" s="107">
        <v>59726</v>
      </c>
      <c r="D5" s="107">
        <v>30000</v>
      </c>
      <c r="E5" s="81">
        <v>26133.51</v>
      </c>
      <c r="F5" s="84">
        <f t="shared" si="0"/>
        <v>47.605785229652035</v>
      </c>
      <c r="G5" s="84">
        <f t="shared" si="1"/>
        <v>87.111699999999999</v>
      </c>
    </row>
    <row r="6" spans="1:7" ht="26.25" x14ac:dyDescent="0.25">
      <c r="A6" s="106" t="s">
        <v>23</v>
      </c>
      <c r="B6" s="107">
        <v>54895.66</v>
      </c>
      <c r="C6" s="106"/>
      <c r="D6" s="106"/>
      <c r="E6" s="81">
        <v>26133.51</v>
      </c>
      <c r="F6" s="84"/>
      <c r="G6" s="84"/>
    </row>
    <row r="7" spans="1:7" ht="39" x14ac:dyDescent="0.25">
      <c r="A7" s="106" t="s">
        <v>24</v>
      </c>
      <c r="B7" s="107">
        <v>14027.23</v>
      </c>
      <c r="C7" s="107">
        <v>38490</v>
      </c>
      <c r="D7" s="107">
        <v>48400</v>
      </c>
      <c r="E7" s="81">
        <v>26712.98</v>
      </c>
      <c r="F7" s="84">
        <f t="shared" si="0"/>
        <v>190.43660081142178</v>
      </c>
      <c r="G7" s="84">
        <f t="shared" si="1"/>
        <v>55.192107438016528</v>
      </c>
    </row>
    <row r="8" spans="1:7" ht="39" x14ac:dyDescent="0.25">
      <c r="A8" s="106" t="s">
        <v>25</v>
      </c>
      <c r="B8" s="107">
        <v>10045.549999999999</v>
      </c>
      <c r="C8" s="106"/>
      <c r="D8" s="106"/>
      <c r="E8" s="81">
        <v>17495.169999999998</v>
      </c>
      <c r="F8" s="84">
        <f t="shared" si="0"/>
        <v>174.15840844951248</v>
      </c>
      <c r="G8" s="84"/>
    </row>
    <row r="9" spans="1:7" ht="39" x14ac:dyDescent="0.25">
      <c r="A9" s="106" t="s">
        <v>26</v>
      </c>
      <c r="B9" s="107">
        <v>3981.68</v>
      </c>
      <c r="C9" s="106"/>
      <c r="D9" s="106"/>
      <c r="E9" s="81">
        <v>9217.81</v>
      </c>
      <c r="F9" s="84">
        <f t="shared" si="0"/>
        <v>231.50554539792248</v>
      </c>
      <c r="G9" s="84"/>
    </row>
    <row r="10" spans="1:7" ht="26.25" x14ac:dyDescent="0.25">
      <c r="A10" s="106" t="s">
        <v>175</v>
      </c>
      <c r="B10" s="106"/>
      <c r="C10" s="107">
        <v>111487</v>
      </c>
      <c r="D10" s="107">
        <v>509500</v>
      </c>
      <c r="E10" s="81">
        <v>79975.62</v>
      </c>
      <c r="F10" s="84"/>
      <c r="G10" s="84">
        <f t="shared" si="1"/>
        <v>15.696883218842</v>
      </c>
    </row>
    <row r="11" spans="1:7" ht="39" x14ac:dyDescent="0.25">
      <c r="A11" s="106" t="s">
        <v>176</v>
      </c>
      <c r="B11" s="106"/>
      <c r="C11" s="106"/>
      <c r="D11" s="106"/>
      <c r="E11" s="81">
        <v>79975.62</v>
      </c>
      <c r="F11" s="84"/>
      <c r="G11" s="84"/>
    </row>
    <row r="12" spans="1:7" ht="51.75" x14ac:dyDescent="0.25">
      <c r="A12" s="106" t="s">
        <v>27</v>
      </c>
      <c r="B12" s="107">
        <v>97838.16</v>
      </c>
      <c r="C12" s="107">
        <v>86270</v>
      </c>
      <c r="D12" s="107">
        <v>125000</v>
      </c>
      <c r="E12" s="81">
        <v>122486.82</v>
      </c>
      <c r="F12" s="84">
        <f t="shared" si="0"/>
        <v>125.19329881101608</v>
      </c>
      <c r="G12" s="84">
        <f t="shared" si="1"/>
        <v>97.989456000000004</v>
      </c>
    </row>
    <row r="13" spans="1:7" ht="26.25" x14ac:dyDescent="0.25">
      <c r="A13" s="106" t="s">
        <v>28</v>
      </c>
      <c r="B13" s="107">
        <v>97838.16</v>
      </c>
      <c r="C13" s="107">
        <v>86270</v>
      </c>
      <c r="D13" s="107">
        <v>125000</v>
      </c>
      <c r="E13" s="81">
        <v>122486.82</v>
      </c>
      <c r="F13" s="84"/>
      <c r="G13" s="84"/>
    </row>
    <row r="14" spans="1:7" x14ac:dyDescent="0.25">
      <c r="A14" s="106" t="s">
        <v>29</v>
      </c>
      <c r="B14" s="107">
        <v>97838.16</v>
      </c>
      <c r="C14" s="106"/>
      <c r="D14" s="106"/>
      <c r="E14" s="81">
        <v>122486.82</v>
      </c>
      <c r="F14" s="84"/>
      <c r="G14" s="84"/>
    </row>
    <row r="15" spans="1:7" ht="51.75" x14ac:dyDescent="0.25">
      <c r="A15" s="106" t="s">
        <v>30</v>
      </c>
      <c r="B15" s="107">
        <v>230273.46</v>
      </c>
      <c r="C15" s="107">
        <v>386887</v>
      </c>
      <c r="D15" s="107">
        <v>217318</v>
      </c>
      <c r="E15" s="81">
        <v>169293.48</v>
      </c>
      <c r="F15" s="84">
        <f t="shared" si="0"/>
        <v>73.518450628222652</v>
      </c>
      <c r="G15" s="84">
        <f t="shared" si="1"/>
        <v>77.901269107943207</v>
      </c>
    </row>
    <row r="16" spans="1:7" ht="26.25" x14ac:dyDescent="0.25">
      <c r="A16" s="106" t="s">
        <v>31</v>
      </c>
      <c r="B16" s="107">
        <v>229742.56</v>
      </c>
      <c r="C16" s="107">
        <v>383569</v>
      </c>
      <c r="D16" s="107">
        <v>214000</v>
      </c>
      <c r="E16" s="81">
        <v>169293.48</v>
      </c>
      <c r="F16" s="84">
        <f t="shared" si="0"/>
        <v>73.688340549526401</v>
      </c>
      <c r="G16" s="84">
        <f t="shared" si="1"/>
        <v>79.109102803738324</v>
      </c>
    </row>
    <row r="17" spans="1:7" x14ac:dyDescent="0.25">
      <c r="A17" s="106" t="s">
        <v>32</v>
      </c>
      <c r="B17" s="107">
        <v>229742.56</v>
      </c>
      <c r="C17" s="106"/>
      <c r="D17" s="106"/>
      <c r="E17" s="81">
        <v>169293.48</v>
      </c>
      <c r="F17" s="84"/>
      <c r="G17" s="84"/>
    </row>
    <row r="18" spans="1:7" ht="51.75" x14ac:dyDescent="0.25">
      <c r="A18" s="106" t="s">
        <v>33</v>
      </c>
      <c r="B18" s="108">
        <v>530.9</v>
      </c>
      <c r="C18" s="107">
        <v>3318</v>
      </c>
      <c r="D18" s="107">
        <v>3318</v>
      </c>
      <c r="E18" s="80"/>
      <c r="F18" s="84">
        <f t="shared" si="0"/>
        <v>0</v>
      </c>
      <c r="G18" s="84">
        <f t="shared" si="1"/>
        <v>0</v>
      </c>
    </row>
    <row r="19" spans="1:7" x14ac:dyDescent="0.25">
      <c r="A19" s="106" t="s">
        <v>34</v>
      </c>
      <c r="B19" s="108">
        <v>796.35</v>
      </c>
      <c r="C19" s="106"/>
      <c r="D19" s="106"/>
      <c r="E19" s="80"/>
      <c r="F19" s="84">
        <f t="shared" si="0"/>
        <v>0</v>
      </c>
      <c r="G19" s="84"/>
    </row>
    <row r="20" spans="1:7" x14ac:dyDescent="0.25">
      <c r="A20" s="106" t="s">
        <v>177</v>
      </c>
      <c r="B20" s="108">
        <v>-265.45</v>
      </c>
      <c r="C20" s="106"/>
      <c r="D20" s="106"/>
      <c r="E20" s="80"/>
      <c r="F20" s="84">
        <f t="shared" si="0"/>
        <v>0</v>
      </c>
      <c r="G20" s="84"/>
    </row>
    <row r="21" spans="1:7" ht="39" x14ac:dyDescent="0.25">
      <c r="A21" s="106" t="s">
        <v>35</v>
      </c>
      <c r="B21" s="107">
        <v>3116165.78</v>
      </c>
      <c r="C21" s="107">
        <v>3220253</v>
      </c>
      <c r="D21" s="107">
        <v>4217279</v>
      </c>
      <c r="E21" s="81">
        <v>3670134.55</v>
      </c>
      <c r="F21" s="84">
        <f t="shared" si="0"/>
        <v>117.77725606113293</v>
      </c>
      <c r="G21" s="84">
        <f t="shared" si="1"/>
        <v>87.026126324580375</v>
      </c>
    </row>
    <row r="22" spans="1:7" ht="51.75" x14ac:dyDescent="0.25">
      <c r="A22" s="106" t="s">
        <v>36</v>
      </c>
      <c r="B22" s="107">
        <v>91611.53</v>
      </c>
      <c r="C22" s="107">
        <v>103524</v>
      </c>
      <c r="D22" s="107">
        <v>122279</v>
      </c>
      <c r="E22" s="81">
        <v>115539.57</v>
      </c>
      <c r="F22" s="84">
        <f t="shared" si="0"/>
        <v>126.11902672076322</v>
      </c>
      <c r="G22" s="84">
        <f t="shared" si="1"/>
        <v>94.488481260069193</v>
      </c>
    </row>
    <row r="23" spans="1:7" ht="39" x14ac:dyDescent="0.25">
      <c r="A23" s="106" t="s">
        <v>37</v>
      </c>
      <c r="B23" s="107">
        <v>76746.58</v>
      </c>
      <c r="C23" s="106"/>
      <c r="D23" s="106"/>
      <c r="E23" s="81">
        <v>92976.57</v>
      </c>
      <c r="F23" s="84">
        <f t="shared" si="0"/>
        <v>121.14750911376116</v>
      </c>
      <c r="G23" s="84"/>
    </row>
    <row r="24" spans="1:7" ht="51.75" x14ac:dyDescent="0.25">
      <c r="A24" s="106" t="s">
        <v>38</v>
      </c>
      <c r="B24" s="107">
        <v>14864.95</v>
      </c>
      <c r="C24" s="106"/>
      <c r="D24" s="106"/>
      <c r="E24" s="81">
        <v>22563</v>
      </c>
      <c r="F24" s="84">
        <f t="shared" si="0"/>
        <v>151.78658522228463</v>
      </c>
      <c r="G24" s="84"/>
    </row>
    <row r="25" spans="1:7" ht="26.25" x14ac:dyDescent="0.25">
      <c r="A25" s="106" t="s">
        <v>39</v>
      </c>
      <c r="B25" s="107">
        <v>3024554.25</v>
      </c>
      <c r="C25" s="107">
        <v>3116729</v>
      </c>
      <c r="D25" s="107">
        <v>4095000</v>
      </c>
      <c r="E25" s="81">
        <v>3554594.98</v>
      </c>
      <c r="F25" s="84">
        <f t="shared" si="0"/>
        <v>117.52458994577465</v>
      </c>
      <c r="G25" s="84">
        <f t="shared" si="1"/>
        <v>86.803296214896221</v>
      </c>
    </row>
    <row r="26" spans="1:7" ht="26.25" x14ac:dyDescent="0.25">
      <c r="A26" s="106" t="s">
        <v>40</v>
      </c>
      <c r="B26" s="107">
        <v>3024554.25</v>
      </c>
      <c r="C26" s="106"/>
      <c r="D26" s="106"/>
      <c r="E26" s="81">
        <v>3554594.98</v>
      </c>
      <c r="F26" s="84"/>
      <c r="G26" s="84"/>
    </row>
    <row r="27" spans="1:7" ht="26.25" x14ac:dyDescent="0.25">
      <c r="A27" s="106" t="s">
        <v>16</v>
      </c>
      <c r="B27" s="107">
        <v>3292.75</v>
      </c>
      <c r="C27" s="107">
        <v>11945</v>
      </c>
      <c r="D27" s="107">
        <v>9000</v>
      </c>
      <c r="E27" s="81">
        <v>2648.82</v>
      </c>
      <c r="F27" s="84">
        <f t="shared" si="0"/>
        <v>80.444005770252829</v>
      </c>
      <c r="G27" s="84">
        <f t="shared" si="1"/>
        <v>29.431333333333335</v>
      </c>
    </row>
    <row r="28" spans="1:7" ht="26.25" x14ac:dyDescent="0.25">
      <c r="A28" s="106" t="s">
        <v>41</v>
      </c>
      <c r="B28" s="107">
        <v>3292.75</v>
      </c>
      <c r="C28" s="107">
        <v>11945</v>
      </c>
      <c r="D28" s="107">
        <v>9000</v>
      </c>
      <c r="E28" s="81">
        <v>2648.82</v>
      </c>
      <c r="F28" s="84"/>
      <c r="G28" s="84"/>
    </row>
    <row r="29" spans="1:7" ht="26.25" x14ac:dyDescent="0.25">
      <c r="A29" s="106" t="s">
        <v>42</v>
      </c>
      <c r="B29" s="107">
        <v>1579.17</v>
      </c>
      <c r="C29" s="107">
        <v>3982</v>
      </c>
      <c r="D29" s="107">
        <v>3000</v>
      </c>
      <c r="E29" s="82">
        <v>998.82</v>
      </c>
      <c r="F29" s="84">
        <f t="shared" si="0"/>
        <v>63.249681794866923</v>
      </c>
      <c r="G29" s="84">
        <f t="shared" si="1"/>
        <v>33.294000000000004</v>
      </c>
    </row>
    <row r="30" spans="1:7" x14ac:dyDescent="0.25">
      <c r="A30" s="106" t="s">
        <v>43</v>
      </c>
      <c r="B30" s="107">
        <v>1579.17</v>
      </c>
      <c r="C30" s="106"/>
      <c r="D30" s="106"/>
      <c r="E30" s="82">
        <v>998.82</v>
      </c>
      <c r="F30" s="84"/>
      <c r="G30" s="84"/>
    </row>
    <row r="31" spans="1:7" ht="26.25" x14ac:dyDescent="0.25">
      <c r="A31" s="106" t="s">
        <v>187</v>
      </c>
      <c r="B31" s="106"/>
      <c r="C31" s="107">
        <v>1327</v>
      </c>
      <c r="D31" s="107">
        <v>1000</v>
      </c>
      <c r="E31" s="80"/>
      <c r="F31" s="84"/>
      <c r="G31" s="84"/>
    </row>
    <row r="32" spans="1:7" ht="26.25" x14ac:dyDescent="0.25">
      <c r="A32" s="106" t="s">
        <v>44</v>
      </c>
      <c r="B32" s="107">
        <v>1713.58</v>
      </c>
      <c r="C32" s="107">
        <v>6636</v>
      </c>
      <c r="D32" s="107">
        <v>5000</v>
      </c>
      <c r="E32" s="81">
        <v>1650</v>
      </c>
      <c r="F32" s="84">
        <f t="shared" si="0"/>
        <v>96.289639234818338</v>
      </c>
      <c r="G32" s="84">
        <f t="shared" si="1"/>
        <v>33</v>
      </c>
    </row>
    <row r="33" spans="1:7" ht="26.25" x14ac:dyDescent="0.25">
      <c r="A33" s="106" t="s">
        <v>45</v>
      </c>
      <c r="B33" s="107">
        <v>1713.58</v>
      </c>
      <c r="C33" s="106"/>
      <c r="D33" s="106"/>
      <c r="E33" s="81">
        <v>1650</v>
      </c>
      <c r="F33" s="84"/>
      <c r="G33" s="84"/>
    </row>
    <row r="34" spans="1:7" x14ac:dyDescent="0.25">
      <c r="A34" s="106" t="s">
        <v>17</v>
      </c>
      <c r="B34" s="107">
        <v>3516493.04</v>
      </c>
      <c r="C34" s="107">
        <v>3915058</v>
      </c>
      <c r="D34" s="107">
        <v>5156497</v>
      </c>
      <c r="E34" s="81">
        <v>4097385.78</v>
      </c>
      <c r="F34" s="84">
        <f t="shared" si="0"/>
        <v>116.51909255591758</v>
      </c>
      <c r="G34" s="84">
        <f t="shared" si="1"/>
        <v>79.460645085219667</v>
      </c>
    </row>
    <row r="35" spans="1:7" x14ac:dyDescent="0.25">
      <c r="A35" s="106" t="s">
        <v>18</v>
      </c>
      <c r="B35" s="107">
        <v>3498574.26</v>
      </c>
      <c r="C35" s="107">
        <v>3610458</v>
      </c>
      <c r="D35" s="107">
        <v>4549534</v>
      </c>
      <c r="E35" s="81">
        <v>4191264.99</v>
      </c>
      <c r="F35" s="84">
        <f t="shared" si="0"/>
        <v>119.79922901507886</v>
      </c>
      <c r="G35" s="84">
        <f t="shared" si="1"/>
        <v>92.125149301005351</v>
      </c>
    </row>
    <row r="36" spans="1:7" x14ac:dyDescent="0.25">
      <c r="A36" s="106" t="s">
        <v>46</v>
      </c>
      <c r="B36" s="107">
        <v>2653884.1</v>
      </c>
      <c r="C36" s="107">
        <v>2655121</v>
      </c>
      <c r="D36" s="107">
        <v>3430200</v>
      </c>
      <c r="E36" s="81">
        <v>3279616.19</v>
      </c>
      <c r="F36" s="84">
        <f t="shared" si="0"/>
        <v>123.57797350683099</v>
      </c>
      <c r="G36" s="84">
        <f t="shared" si="1"/>
        <v>95.610057431053576</v>
      </c>
    </row>
    <row r="37" spans="1:7" x14ac:dyDescent="0.25">
      <c r="A37" s="106" t="s">
        <v>47</v>
      </c>
      <c r="B37" s="107">
        <v>2251780.11</v>
      </c>
      <c r="C37" s="107">
        <v>2250981</v>
      </c>
      <c r="D37" s="107">
        <v>2889000</v>
      </c>
      <c r="E37" s="81">
        <v>2756080.05</v>
      </c>
      <c r="F37" s="84">
        <f t="shared" si="0"/>
        <v>122.39561215415479</v>
      </c>
      <c r="G37" s="84">
        <f t="shared" si="1"/>
        <v>95.399101765316715</v>
      </c>
    </row>
    <row r="38" spans="1:7" x14ac:dyDescent="0.25">
      <c r="A38" s="106" t="s">
        <v>48</v>
      </c>
      <c r="B38" s="107">
        <v>2193875.21</v>
      </c>
      <c r="C38" s="106"/>
      <c r="D38" s="106"/>
      <c r="E38" s="81">
        <v>2696610.33</v>
      </c>
      <c r="F38" s="84">
        <f t="shared" si="0"/>
        <v>122.91539271278791</v>
      </c>
      <c r="G38" s="84"/>
    </row>
    <row r="39" spans="1:7" x14ac:dyDescent="0.25">
      <c r="A39" s="106" t="s">
        <v>49</v>
      </c>
      <c r="B39" s="107">
        <v>17748.349999999999</v>
      </c>
      <c r="C39" s="106"/>
      <c r="D39" s="106"/>
      <c r="E39" s="81">
        <v>40766.129999999997</v>
      </c>
      <c r="F39" s="84">
        <f t="shared" si="0"/>
        <v>229.68968946409103</v>
      </c>
      <c r="G39" s="84"/>
    </row>
    <row r="40" spans="1:7" ht="26.25" x14ac:dyDescent="0.25">
      <c r="A40" s="106" t="s">
        <v>50</v>
      </c>
      <c r="B40" s="107">
        <v>40156.550000000003</v>
      </c>
      <c r="C40" s="106"/>
      <c r="D40" s="106"/>
      <c r="E40" s="81">
        <v>18703.59</v>
      </c>
      <c r="F40" s="84">
        <f t="shared" si="0"/>
        <v>46.576685497135578</v>
      </c>
      <c r="G40" s="84"/>
    </row>
    <row r="41" spans="1:7" x14ac:dyDescent="0.25">
      <c r="A41" s="106" t="s">
        <v>51</v>
      </c>
      <c r="B41" s="107">
        <v>89303.38</v>
      </c>
      <c r="C41" s="107">
        <v>95560</v>
      </c>
      <c r="D41" s="107">
        <v>131000</v>
      </c>
      <c r="E41" s="81">
        <v>122028.14</v>
      </c>
      <c r="F41" s="84">
        <f t="shared" si="0"/>
        <v>136.64448086959305</v>
      </c>
      <c r="G41" s="84">
        <f t="shared" si="1"/>
        <v>93.151251908396944</v>
      </c>
    </row>
    <row r="42" spans="1:7" ht="26.25" x14ac:dyDescent="0.25">
      <c r="A42" s="106" t="s">
        <v>52</v>
      </c>
      <c r="B42" s="107">
        <v>89303.38</v>
      </c>
      <c r="C42" s="106"/>
      <c r="D42" s="106"/>
      <c r="E42" s="81">
        <v>122028.14</v>
      </c>
      <c r="F42" s="84">
        <f t="shared" si="0"/>
        <v>136.64448086959305</v>
      </c>
      <c r="G42" s="84"/>
    </row>
    <row r="43" spans="1:7" x14ac:dyDescent="0.25">
      <c r="A43" s="106" t="s">
        <v>53</v>
      </c>
      <c r="B43" s="107">
        <v>312800.61</v>
      </c>
      <c r="C43" s="107">
        <v>308580</v>
      </c>
      <c r="D43" s="107">
        <v>410200</v>
      </c>
      <c r="E43" s="81">
        <v>401508</v>
      </c>
      <c r="F43" s="84">
        <f t="shared" si="0"/>
        <v>128.35908472173375</v>
      </c>
      <c r="G43" s="84">
        <f t="shared" si="1"/>
        <v>97.881033642125786</v>
      </c>
    </row>
    <row r="44" spans="1:7" ht="26.25" x14ac:dyDescent="0.25">
      <c r="A44" s="106" t="s">
        <v>54</v>
      </c>
      <c r="B44" s="107">
        <v>312800.61</v>
      </c>
      <c r="C44" s="106"/>
      <c r="D44" s="106"/>
      <c r="E44" s="81">
        <v>401508</v>
      </c>
      <c r="F44" s="84">
        <f t="shared" si="0"/>
        <v>128.35908472173375</v>
      </c>
      <c r="G44" s="84"/>
    </row>
    <row r="45" spans="1:7" x14ac:dyDescent="0.25">
      <c r="A45" s="106" t="s">
        <v>55</v>
      </c>
      <c r="B45" s="107">
        <v>840397.36</v>
      </c>
      <c r="C45" s="107">
        <v>939013</v>
      </c>
      <c r="D45" s="107">
        <v>1107334</v>
      </c>
      <c r="E45" s="81">
        <v>906121.2</v>
      </c>
      <c r="F45" s="84">
        <f t="shared" si="0"/>
        <v>107.8205671659892</v>
      </c>
      <c r="G45" s="84">
        <f t="shared" si="1"/>
        <v>81.829077766961007</v>
      </c>
    </row>
    <row r="46" spans="1:7" ht="26.25" x14ac:dyDescent="0.25">
      <c r="A46" s="106" t="s">
        <v>56</v>
      </c>
      <c r="B46" s="107">
        <v>92370.15</v>
      </c>
      <c r="C46" s="107">
        <v>102329</v>
      </c>
      <c r="D46" s="107">
        <v>143664</v>
      </c>
      <c r="E46" s="81">
        <v>91208.33</v>
      </c>
      <c r="F46" s="84">
        <f t="shared" si="0"/>
        <v>98.742212716987055</v>
      </c>
      <c r="G46" s="84">
        <f t="shared" si="1"/>
        <v>63.487254983851209</v>
      </c>
    </row>
    <row r="47" spans="1:7" x14ac:dyDescent="0.25">
      <c r="A47" s="106" t="s">
        <v>57</v>
      </c>
      <c r="B47" s="107">
        <v>1615.61</v>
      </c>
      <c r="C47" s="106"/>
      <c r="D47" s="106"/>
      <c r="E47" s="81">
        <v>1579.82</v>
      </c>
      <c r="F47" s="84">
        <f t="shared" si="0"/>
        <v>97.784737653270284</v>
      </c>
      <c r="G47" s="84"/>
    </row>
    <row r="48" spans="1:7" ht="26.25" x14ac:dyDescent="0.25">
      <c r="A48" s="106" t="s">
        <v>58</v>
      </c>
      <c r="B48" s="107">
        <v>84236.08</v>
      </c>
      <c r="C48" s="106"/>
      <c r="D48" s="106"/>
      <c r="E48" s="81">
        <v>79473</v>
      </c>
      <c r="F48" s="84">
        <f t="shared" si="0"/>
        <v>94.345558340321631</v>
      </c>
      <c r="G48" s="84"/>
    </row>
    <row r="49" spans="1:7" ht="26.25" x14ac:dyDescent="0.25">
      <c r="A49" s="106" t="s">
        <v>59</v>
      </c>
      <c r="B49" s="107">
        <v>5583.82</v>
      </c>
      <c r="C49" s="106"/>
      <c r="D49" s="106"/>
      <c r="E49" s="81">
        <v>8157.91</v>
      </c>
      <c r="F49" s="84">
        <f t="shared" si="0"/>
        <v>146.09908628859813</v>
      </c>
      <c r="G49" s="84"/>
    </row>
    <row r="50" spans="1:7" ht="26.25" x14ac:dyDescent="0.25">
      <c r="A50" s="106" t="s">
        <v>60</v>
      </c>
      <c r="B50" s="108">
        <v>934.64</v>
      </c>
      <c r="C50" s="106"/>
      <c r="D50" s="106"/>
      <c r="E50" s="81">
        <v>1997.6</v>
      </c>
      <c r="F50" s="84">
        <f t="shared" si="0"/>
        <v>213.7293503380981</v>
      </c>
      <c r="G50" s="84"/>
    </row>
    <row r="51" spans="1:7" ht="26.25" x14ac:dyDescent="0.25">
      <c r="A51" s="106" t="s">
        <v>61</v>
      </c>
      <c r="B51" s="107">
        <v>302025.65000000002</v>
      </c>
      <c r="C51" s="107">
        <v>330745</v>
      </c>
      <c r="D51" s="107">
        <v>400200</v>
      </c>
      <c r="E51" s="81">
        <v>296282.44</v>
      </c>
      <c r="F51" s="84">
        <f t="shared" si="0"/>
        <v>98.098436341416686</v>
      </c>
      <c r="G51" s="84">
        <f t="shared" si="1"/>
        <v>74.033593203398297</v>
      </c>
    </row>
    <row r="52" spans="1:7" ht="26.25" x14ac:dyDescent="0.25">
      <c r="A52" s="106" t="s">
        <v>62</v>
      </c>
      <c r="B52" s="107">
        <v>29845.49</v>
      </c>
      <c r="C52" s="106"/>
      <c r="D52" s="106"/>
      <c r="E52" s="81">
        <v>30616.91</v>
      </c>
      <c r="F52" s="84">
        <f t="shared" si="0"/>
        <v>102.58471212903524</v>
      </c>
      <c r="G52" s="84"/>
    </row>
    <row r="53" spans="1:7" x14ac:dyDescent="0.25">
      <c r="A53" s="106" t="s">
        <v>63</v>
      </c>
      <c r="B53" s="107">
        <v>58059.94</v>
      </c>
      <c r="C53" s="106"/>
      <c r="D53" s="106"/>
      <c r="E53" s="81">
        <v>66180.55</v>
      </c>
      <c r="F53" s="84">
        <f t="shared" si="0"/>
        <v>113.98659729927381</v>
      </c>
      <c r="G53" s="84"/>
    </row>
    <row r="54" spans="1:7" x14ac:dyDescent="0.25">
      <c r="A54" s="106" t="s">
        <v>64</v>
      </c>
      <c r="B54" s="107">
        <v>192480.52</v>
      </c>
      <c r="C54" s="106"/>
      <c r="D54" s="106"/>
      <c r="E54" s="81">
        <v>174722.27</v>
      </c>
      <c r="F54" s="84">
        <f t="shared" si="0"/>
        <v>90.774001441808252</v>
      </c>
      <c r="G54" s="84"/>
    </row>
    <row r="55" spans="1:7" ht="26.25" x14ac:dyDescent="0.25">
      <c r="A55" s="106" t="s">
        <v>65</v>
      </c>
      <c r="B55" s="106"/>
      <c r="C55" s="106"/>
      <c r="D55" s="106"/>
      <c r="E55" s="82">
        <v>700.24</v>
      </c>
      <c r="F55" s="84"/>
      <c r="G55" s="84"/>
    </row>
    <row r="56" spans="1:7" x14ac:dyDescent="0.25">
      <c r="A56" s="106" t="s">
        <v>66</v>
      </c>
      <c r="B56" s="107">
        <v>17251.91</v>
      </c>
      <c r="C56" s="106"/>
      <c r="D56" s="106"/>
      <c r="E56" s="81">
        <v>22508.48</v>
      </c>
      <c r="F56" s="84">
        <f t="shared" si="0"/>
        <v>130.46949584133003</v>
      </c>
      <c r="G56" s="84"/>
    </row>
    <row r="57" spans="1:7" ht="26.25" x14ac:dyDescent="0.25">
      <c r="A57" s="106" t="s">
        <v>67</v>
      </c>
      <c r="B57" s="107">
        <v>4387.79</v>
      </c>
      <c r="C57" s="106"/>
      <c r="D57" s="106"/>
      <c r="E57" s="81">
        <v>1553.99</v>
      </c>
      <c r="F57" s="84">
        <f t="shared" si="0"/>
        <v>35.416234596459724</v>
      </c>
      <c r="G57" s="84"/>
    </row>
    <row r="58" spans="1:7" x14ac:dyDescent="0.25">
      <c r="A58" s="106" t="s">
        <v>68</v>
      </c>
      <c r="B58" s="107">
        <v>418015.25</v>
      </c>
      <c r="C58" s="107">
        <v>466653</v>
      </c>
      <c r="D58" s="107">
        <v>519270</v>
      </c>
      <c r="E58" s="81">
        <v>486311.51</v>
      </c>
      <c r="F58" s="84">
        <f t="shared" si="0"/>
        <v>116.33822211031774</v>
      </c>
      <c r="G58" s="84">
        <f t="shared" si="1"/>
        <v>93.65291852023033</v>
      </c>
    </row>
    <row r="59" spans="1:7" ht="26.25" x14ac:dyDescent="0.25">
      <c r="A59" s="106" t="s">
        <v>69</v>
      </c>
      <c r="B59" s="107">
        <v>28194.33</v>
      </c>
      <c r="C59" s="106"/>
      <c r="D59" s="106"/>
      <c r="E59" s="81">
        <v>27345.35</v>
      </c>
      <c r="F59" s="84">
        <f t="shared" si="0"/>
        <v>96.988827186175357</v>
      </c>
      <c r="G59" s="84"/>
    </row>
    <row r="60" spans="1:7" ht="26.25" x14ac:dyDescent="0.25">
      <c r="A60" s="106" t="s">
        <v>70</v>
      </c>
      <c r="B60" s="107">
        <v>113505.38</v>
      </c>
      <c r="C60" s="106"/>
      <c r="D60" s="106"/>
      <c r="E60" s="81">
        <v>134696.95999999999</v>
      </c>
      <c r="F60" s="84">
        <f t="shared" si="0"/>
        <v>118.67011061502104</v>
      </c>
      <c r="G60" s="84"/>
    </row>
    <row r="61" spans="1:7" ht="26.25" x14ac:dyDescent="0.25">
      <c r="A61" s="106" t="s">
        <v>71</v>
      </c>
      <c r="B61" s="107">
        <v>4164.58</v>
      </c>
      <c r="C61" s="106"/>
      <c r="D61" s="106"/>
      <c r="E61" s="81">
        <v>1898.13</v>
      </c>
      <c r="F61" s="84">
        <f t="shared" si="0"/>
        <v>45.577945435073886</v>
      </c>
      <c r="G61" s="84"/>
    </row>
    <row r="62" spans="1:7" x14ac:dyDescent="0.25">
      <c r="A62" s="106" t="s">
        <v>72</v>
      </c>
      <c r="B62" s="107">
        <v>26943.99</v>
      </c>
      <c r="C62" s="106"/>
      <c r="D62" s="106"/>
      <c r="E62" s="81">
        <v>30349.89</v>
      </c>
      <c r="F62" s="84">
        <f t="shared" si="0"/>
        <v>112.64066680547312</v>
      </c>
      <c r="G62" s="84"/>
    </row>
    <row r="63" spans="1:7" x14ac:dyDescent="0.25">
      <c r="A63" s="106" t="s">
        <v>73</v>
      </c>
      <c r="B63" s="107">
        <v>6089.94</v>
      </c>
      <c r="C63" s="106"/>
      <c r="D63" s="106"/>
      <c r="E63" s="81">
        <v>6306.96</v>
      </c>
      <c r="F63" s="84">
        <f t="shared" si="0"/>
        <v>103.56358190721092</v>
      </c>
      <c r="G63" s="84"/>
    </row>
    <row r="64" spans="1:7" ht="26.25" x14ac:dyDescent="0.25">
      <c r="A64" s="106" t="s">
        <v>74</v>
      </c>
      <c r="B64" s="107">
        <v>130503.79</v>
      </c>
      <c r="C64" s="106"/>
      <c r="D64" s="106"/>
      <c r="E64" s="81">
        <v>145051.73000000001</v>
      </c>
      <c r="F64" s="84">
        <f t="shared" si="0"/>
        <v>111.14752299530919</v>
      </c>
      <c r="G64" s="84"/>
    </row>
    <row r="65" spans="1:7" ht="26.25" x14ac:dyDescent="0.25">
      <c r="A65" s="106" t="s">
        <v>75</v>
      </c>
      <c r="B65" s="107">
        <v>45060.05</v>
      </c>
      <c r="C65" s="106"/>
      <c r="D65" s="106"/>
      <c r="E65" s="81">
        <v>75531.31</v>
      </c>
      <c r="F65" s="84">
        <f t="shared" si="0"/>
        <v>167.62367107892689</v>
      </c>
      <c r="G65" s="84"/>
    </row>
    <row r="66" spans="1:7" x14ac:dyDescent="0.25">
      <c r="A66" s="106" t="s">
        <v>76</v>
      </c>
      <c r="B66" s="107">
        <v>39672.94</v>
      </c>
      <c r="C66" s="106"/>
      <c r="D66" s="106"/>
      <c r="E66" s="81">
        <v>42281.94</v>
      </c>
      <c r="F66" s="84">
        <f t="shared" si="0"/>
        <v>106.57627087884084</v>
      </c>
      <c r="G66" s="84"/>
    </row>
    <row r="67" spans="1:7" x14ac:dyDescent="0.25">
      <c r="A67" s="106" t="s">
        <v>77</v>
      </c>
      <c r="B67" s="107">
        <v>23880.25</v>
      </c>
      <c r="C67" s="106"/>
      <c r="D67" s="106"/>
      <c r="E67" s="81">
        <v>22849.24</v>
      </c>
      <c r="F67" s="84">
        <f t="shared" si="0"/>
        <v>95.68258288753259</v>
      </c>
      <c r="G67" s="84"/>
    </row>
    <row r="68" spans="1:7" ht="26.25" x14ac:dyDescent="0.25">
      <c r="A68" s="106" t="s">
        <v>188</v>
      </c>
      <c r="B68" s="106"/>
      <c r="C68" s="107">
        <v>3982</v>
      </c>
      <c r="D68" s="106"/>
      <c r="E68" s="80"/>
      <c r="F68" s="84"/>
      <c r="G68" s="84"/>
    </row>
    <row r="69" spans="1:7" ht="26.25" x14ac:dyDescent="0.25">
      <c r="A69" s="106" t="s">
        <v>78</v>
      </c>
      <c r="B69" s="107">
        <v>27986.31</v>
      </c>
      <c r="C69" s="107">
        <v>35304</v>
      </c>
      <c r="D69" s="107">
        <v>44200</v>
      </c>
      <c r="E69" s="81">
        <v>32318.92</v>
      </c>
      <c r="F69" s="84">
        <f t="shared" ref="F69:F105" si="2">SUM(E69/B69%)</f>
        <v>115.4811763322853</v>
      </c>
      <c r="G69" s="84">
        <f t="shared" ref="G69:G105" si="3">SUM(E69/D69%)</f>
        <v>73.119728506787325</v>
      </c>
    </row>
    <row r="70" spans="1:7" ht="39" x14ac:dyDescent="0.25">
      <c r="A70" s="106" t="s">
        <v>79</v>
      </c>
      <c r="B70" s="107">
        <v>9041.14</v>
      </c>
      <c r="C70" s="106"/>
      <c r="D70" s="106"/>
      <c r="E70" s="81">
        <v>8740.35</v>
      </c>
      <c r="F70" s="84">
        <f t="shared" si="2"/>
        <v>96.673096534286614</v>
      </c>
      <c r="G70" s="84"/>
    </row>
    <row r="71" spans="1:7" x14ac:dyDescent="0.25">
      <c r="A71" s="106" t="s">
        <v>80</v>
      </c>
      <c r="B71" s="107">
        <v>8475.23</v>
      </c>
      <c r="C71" s="106"/>
      <c r="D71" s="106"/>
      <c r="E71" s="81">
        <v>8994.41</v>
      </c>
      <c r="F71" s="84">
        <f t="shared" si="2"/>
        <v>106.12585145181902</v>
      </c>
      <c r="G71" s="84"/>
    </row>
    <row r="72" spans="1:7" x14ac:dyDescent="0.25">
      <c r="A72" s="106" t="s">
        <v>81</v>
      </c>
      <c r="B72" s="107">
        <v>2887.42</v>
      </c>
      <c r="C72" s="106"/>
      <c r="D72" s="106"/>
      <c r="E72" s="81">
        <v>3060.69</v>
      </c>
      <c r="F72" s="84">
        <f t="shared" si="2"/>
        <v>106.00085889825519</v>
      </c>
      <c r="G72" s="84"/>
    </row>
    <row r="73" spans="1:7" x14ac:dyDescent="0.25">
      <c r="A73" s="106" t="s">
        <v>82</v>
      </c>
      <c r="B73" s="107">
        <v>2050.41</v>
      </c>
      <c r="C73" s="106"/>
      <c r="D73" s="106"/>
      <c r="E73" s="81">
        <v>2274.94</v>
      </c>
      <c r="F73" s="84">
        <f t="shared" si="2"/>
        <v>110.95049282826363</v>
      </c>
      <c r="G73" s="84"/>
    </row>
    <row r="74" spans="1:7" x14ac:dyDescent="0.25">
      <c r="A74" s="106" t="s">
        <v>83</v>
      </c>
      <c r="B74" s="107">
        <v>2511.2800000000002</v>
      </c>
      <c r="C74" s="106"/>
      <c r="D74" s="106"/>
      <c r="E74" s="82">
        <v>688.64</v>
      </c>
      <c r="F74" s="84">
        <f t="shared" si="2"/>
        <v>27.421872511229328</v>
      </c>
      <c r="G74" s="84"/>
    </row>
    <row r="75" spans="1:7" x14ac:dyDescent="0.25">
      <c r="A75" s="106" t="s">
        <v>154</v>
      </c>
      <c r="B75" s="107">
        <v>2422.2399999999998</v>
      </c>
      <c r="C75" s="106"/>
      <c r="D75" s="106"/>
      <c r="E75" s="81">
        <v>7747.58</v>
      </c>
      <c r="F75" s="84">
        <f t="shared" si="2"/>
        <v>319.85187264680633</v>
      </c>
      <c r="G75" s="84"/>
    </row>
    <row r="76" spans="1:7" ht="26.25" x14ac:dyDescent="0.25">
      <c r="A76" s="106" t="s">
        <v>84</v>
      </c>
      <c r="B76" s="108">
        <v>598.59</v>
      </c>
      <c r="C76" s="106"/>
      <c r="D76" s="106"/>
      <c r="E76" s="82">
        <v>812.31</v>
      </c>
      <c r="F76" s="84">
        <f t="shared" si="2"/>
        <v>135.70390417481079</v>
      </c>
      <c r="G76" s="84"/>
    </row>
    <row r="77" spans="1:7" x14ac:dyDescent="0.25">
      <c r="A77" s="106" t="s">
        <v>85</v>
      </c>
      <c r="B77" s="107">
        <v>4060.96</v>
      </c>
      <c r="C77" s="107">
        <v>5043</v>
      </c>
      <c r="D77" s="107">
        <v>8000</v>
      </c>
      <c r="E77" s="81">
        <v>4041.41</v>
      </c>
      <c r="F77" s="84">
        <f t="shared" si="2"/>
        <v>99.518586738111182</v>
      </c>
      <c r="G77" s="84">
        <f t="shared" si="3"/>
        <v>50.517624999999995</v>
      </c>
    </row>
    <row r="78" spans="1:7" x14ac:dyDescent="0.25">
      <c r="A78" s="106" t="s">
        <v>86</v>
      </c>
      <c r="B78" s="107">
        <v>4060.96</v>
      </c>
      <c r="C78" s="107">
        <v>5043</v>
      </c>
      <c r="D78" s="107">
        <v>8000</v>
      </c>
      <c r="E78" s="81">
        <v>4041.41</v>
      </c>
      <c r="F78" s="84"/>
      <c r="G78" s="84">
        <f t="shared" si="3"/>
        <v>50.517624999999995</v>
      </c>
    </row>
    <row r="79" spans="1:7" ht="26.25" x14ac:dyDescent="0.25">
      <c r="A79" s="106" t="s">
        <v>87</v>
      </c>
      <c r="B79" s="107">
        <v>3166.22</v>
      </c>
      <c r="C79" s="106"/>
      <c r="D79" s="106"/>
      <c r="E79" s="81">
        <v>3503.69</v>
      </c>
      <c r="F79" s="84">
        <f t="shared" si="2"/>
        <v>110.65845077095085</v>
      </c>
      <c r="G79" s="84"/>
    </row>
    <row r="80" spans="1:7" x14ac:dyDescent="0.25">
      <c r="A80" s="106" t="s">
        <v>88</v>
      </c>
      <c r="B80" s="108">
        <v>888.1</v>
      </c>
      <c r="C80" s="106"/>
      <c r="D80" s="106"/>
      <c r="E80" s="82">
        <v>537.72</v>
      </c>
      <c r="F80" s="84">
        <f t="shared" si="2"/>
        <v>60.547235671658598</v>
      </c>
      <c r="G80" s="84"/>
    </row>
    <row r="81" spans="1:7" ht="26.25" x14ac:dyDescent="0.25">
      <c r="A81" s="106" t="s">
        <v>178</v>
      </c>
      <c r="B81" s="108">
        <v>6.64</v>
      </c>
      <c r="C81" s="106"/>
      <c r="D81" s="106"/>
      <c r="E81" s="80"/>
      <c r="F81" s="84">
        <f t="shared" si="2"/>
        <v>0</v>
      </c>
      <c r="G81" s="84"/>
    </row>
    <row r="82" spans="1:7" ht="39" x14ac:dyDescent="0.25">
      <c r="A82" s="106" t="s">
        <v>189</v>
      </c>
      <c r="B82" s="106"/>
      <c r="C82" s="107">
        <v>6636</v>
      </c>
      <c r="D82" s="106"/>
      <c r="E82" s="80"/>
      <c r="F82" s="84"/>
      <c r="G82" s="84"/>
    </row>
    <row r="83" spans="1:7" ht="26.25" x14ac:dyDescent="0.25">
      <c r="A83" s="106" t="s">
        <v>190</v>
      </c>
      <c r="B83" s="106"/>
      <c r="C83" s="107">
        <v>6636</v>
      </c>
      <c r="D83" s="106"/>
      <c r="E83" s="80"/>
      <c r="F83" s="84"/>
      <c r="G83" s="84"/>
    </row>
    <row r="84" spans="1:7" x14ac:dyDescent="0.25">
      <c r="A84" s="106" t="s">
        <v>89</v>
      </c>
      <c r="B84" s="108">
        <v>231.84</v>
      </c>
      <c r="C84" s="107">
        <v>4645</v>
      </c>
      <c r="D84" s="107">
        <v>4000</v>
      </c>
      <c r="E84" s="81">
        <v>1486.19</v>
      </c>
      <c r="F84" s="84">
        <f t="shared" si="2"/>
        <v>641.04123533471363</v>
      </c>
      <c r="G84" s="84">
        <f t="shared" si="3"/>
        <v>37.15475</v>
      </c>
    </row>
    <row r="85" spans="1:7" ht="26.25" x14ac:dyDescent="0.25">
      <c r="A85" s="106" t="s">
        <v>90</v>
      </c>
      <c r="B85" s="108">
        <v>231.84</v>
      </c>
      <c r="C85" s="107">
        <v>4645</v>
      </c>
      <c r="D85" s="107">
        <v>4000</v>
      </c>
      <c r="E85" s="81">
        <v>1486.19</v>
      </c>
      <c r="F85" s="84"/>
      <c r="G85" s="84"/>
    </row>
    <row r="86" spans="1:7" ht="26.25" x14ac:dyDescent="0.25">
      <c r="A86" s="106" t="s">
        <v>91</v>
      </c>
      <c r="B86" s="106"/>
      <c r="C86" s="106"/>
      <c r="D86" s="106"/>
      <c r="E86" s="82">
        <v>80</v>
      </c>
      <c r="F86" s="84"/>
      <c r="G86" s="84"/>
    </row>
    <row r="87" spans="1:7" ht="26.25" x14ac:dyDescent="0.25">
      <c r="A87" s="106" t="s">
        <v>92</v>
      </c>
      <c r="B87" s="108">
        <v>231.84</v>
      </c>
      <c r="C87" s="106"/>
      <c r="D87" s="106"/>
      <c r="E87" s="81">
        <v>1406.19</v>
      </c>
      <c r="F87" s="84">
        <f t="shared" si="2"/>
        <v>606.53467908902689</v>
      </c>
      <c r="G87" s="84"/>
    </row>
    <row r="88" spans="1:7" ht="26.25" x14ac:dyDescent="0.25">
      <c r="A88" s="106" t="s">
        <v>19</v>
      </c>
      <c r="B88" s="107">
        <v>65837.88</v>
      </c>
      <c r="C88" s="107">
        <v>650654</v>
      </c>
      <c r="D88" s="107">
        <v>890880</v>
      </c>
      <c r="E88" s="81">
        <v>118809.8</v>
      </c>
      <c r="F88" s="84">
        <f t="shared" si="2"/>
        <v>180.45811924685302</v>
      </c>
      <c r="G88" s="84">
        <f t="shared" si="3"/>
        <v>13.33622934626437</v>
      </c>
    </row>
    <row r="89" spans="1:7" ht="39" x14ac:dyDescent="0.25">
      <c r="A89" s="106" t="s">
        <v>93</v>
      </c>
      <c r="B89" s="106"/>
      <c r="C89" s="107">
        <v>2654</v>
      </c>
      <c r="D89" s="107">
        <v>3000</v>
      </c>
      <c r="E89" s="82">
        <v>550</v>
      </c>
      <c r="F89" s="84"/>
      <c r="G89" s="84">
        <f t="shared" si="3"/>
        <v>18.333333333333332</v>
      </c>
    </row>
    <row r="90" spans="1:7" x14ac:dyDescent="0.25">
      <c r="A90" s="106" t="s">
        <v>179</v>
      </c>
      <c r="B90" s="106"/>
      <c r="C90" s="107">
        <v>2654</v>
      </c>
      <c r="D90" s="107">
        <v>3000</v>
      </c>
      <c r="E90" s="82">
        <v>550</v>
      </c>
      <c r="F90" s="84"/>
      <c r="G90" s="84"/>
    </row>
    <row r="91" spans="1:7" x14ac:dyDescent="0.25">
      <c r="A91" s="106" t="s">
        <v>180</v>
      </c>
      <c r="B91" s="106"/>
      <c r="C91" s="106"/>
      <c r="D91" s="106"/>
      <c r="E91" s="82">
        <v>550</v>
      </c>
      <c r="F91" s="84"/>
      <c r="G91" s="84"/>
    </row>
    <row r="92" spans="1:7" ht="26.25" x14ac:dyDescent="0.25">
      <c r="A92" s="106" t="s">
        <v>94</v>
      </c>
      <c r="B92" s="107">
        <v>43259.31</v>
      </c>
      <c r="C92" s="107">
        <v>110160</v>
      </c>
      <c r="D92" s="107">
        <v>106036</v>
      </c>
      <c r="E92" s="81">
        <v>60347.35</v>
      </c>
      <c r="F92" s="84">
        <f t="shared" si="2"/>
        <v>139.50141599577063</v>
      </c>
      <c r="G92" s="84">
        <f t="shared" si="3"/>
        <v>56.91213361499868</v>
      </c>
    </row>
    <row r="93" spans="1:7" x14ac:dyDescent="0.25">
      <c r="A93" s="106" t="s">
        <v>95</v>
      </c>
      <c r="B93" s="107">
        <v>28394.36</v>
      </c>
      <c r="C93" s="107">
        <v>63707</v>
      </c>
      <c r="D93" s="107">
        <v>67036</v>
      </c>
      <c r="E93" s="81">
        <v>42147.35</v>
      </c>
      <c r="F93" s="84">
        <f t="shared" si="2"/>
        <v>148.43564003555636</v>
      </c>
      <c r="G93" s="84">
        <f t="shared" si="3"/>
        <v>62.872710185571925</v>
      </c>
    </row>
    <row r="94" spans="1:7" ht="26.25" x14ac:dyDescent="0.25">
      <c r="A94" s="106" t="s">
        <v>96</v>
      </c>
      <c r="B94" s="107">
        <v>8854.01</v>
      </c>
      <c r="C94" s="106"/>
      <c r="D94" s="106"/>
      <c r="E94" s="81">
        <v>18342.43</v>
      </c>
      <c r="F94" s="84">
        <f t="shared" si="2"/>
        <v>207.16522795885709</v>
      </c>
      <c r="G94" s="84"/>
    </row>
    <row r="95" spans="1:7" ht="26.25" x14ac:dyDescent="0.25">
      <c r="A95" s="106" t="s">
        <v>161</v>
      </c>
      <c r="B95" s="108">
        <v>591.01</v>
      </c>
      <c r="C95" s="106"/>
      <c r="D95" s="106"/>
      <c r="E95" s="82">
        <v>80</v>
      </c>
      <c r="F95" s="84">
        <f t="shared" si="2"/>
        <v>13.536149980541785</v>
      </c>
      <c r="G95" s="84"/>
    </row>
    <row r="96" spans="1:7" ht="26.25" x14ac:dyDescent="0.25">
      <c r="A96" s="106" t="s">
        <v>97</v>
      </c>
      <c r="B96" s="107">
        <v>18775.07</v>
      </c>
      <c r="C96" s="106"/>
      <c r="D96" s="106"/>
      <c r="E96" s="81">
        <v>23514.93</v>
      </c>
      <c r="F96" s="84">
        <f t="shared" si="2"/>
        <v>125.24549841891402</v>
      </c>
      <c r="G96" s="84"/>
    </row>
    <row r="97" spans="1:7" ht="26.25" x14ac:dyDescent="0.25">
      <c r="A97" s="106" t="s">
        <v>181</v>
      </c>
      <c r="B97" s="108">
        <v>174.27</v>
      </c>
      <c r="C97" s="106"/>
      <c r="D97" s="106"/>
      <c r="E97" s="82">
        <v>209.99</v>
      </c>
      <c r="F97" s="84">
        <f t="shared" si="2"/>
        <v>120.49693005107018</v>
      </c>
      <c r="G97" s="84"/>
    </row>
    <row r="98" spans="1:7" x14ac:dyDescent="0.25">
      <c r="A98" s="106" t="s">
        <v>98</v>
      </c>
      <c r="B98" s="107">
        <v>14864.95</v>
      </c>
      <c r="C98" s="107">
        <v>46453</v>
      </c>
      <c r="D98" s="107">
        <v>39000</v>
      </c>
      <c r="E98" s="81">
        <v>18200</v>
      </c>
      <c r="F98" s="84">
        <f t="shared" si="2"/>
        <v>122.43566241393343</v>
      </c>
      <c r="G98" s="84">
        <f t="shared" si="3"/>
        <v>46.666666666666664</v>
      </c>
    </row>
    <row r="99" spans="1:7" ht="26.25" x14ac:dyDescent="0.25">
      <c r="A99" s="106" t="s">
        <v>99</v>
      </c>
      <c r="B99" s="107">
        <v>14864.95</v>
      </c>
      <c r="C99" s="106"/>
      <c r="D99" s="106"/>
      <c r="E99" s="81">
        <v>18200</v>
      </c>
      <c r="F99" s="84"/>
      <c r="G99" s="84"/>
    </row>
    <row r="100" spans="1:7" ht="26.25" x14ac:dyDescent="0.25">
      <c r="A100" s="106" t="s">
        <v>100</v>
      </c>
      <c r="B100" s="107">
        <v>22578.57</v>
      </c>
      <c r="C100" s="107">
        <v>537840</v>
      </c>
      <c r="D100" s="107">
        <v>781844</v>
      </c>
      <c r="E100" s="81">
        <v>57912.45</v>
      </c>
      <c r="F100" s="84">
        <f t="shared" si="2"/>
        <v>256.49299313464047</v>
      </c>
      <c r="G100" s="84">
        <f t="shared" si="3"/>
        <v>7.4071617867502981</v>
      </c>
    </row>
    <row r="101" spans="1:7" ht="26.25" x14ac:dyDescent="0.25">
      <c r="A101" s="106" t="s">
        <v>101</v>
      </c>
      <c r="B101" s="107">
        <v>20114.05</v>
      </c>
      <c r="C101" s="107">
        <v>528549</v>
      </c>
      <c r="D101" s="107">
        <v>771844</v>
      </c>
      <c r="E101" s="81">
        <v>57912.45</v>
      </c>
      <c r="F101" s="84">
        <f t="shared" si="2"/>
        <v>287.92038401018192</v>
      </c>
      <c r="G101" s="84">
        <f t="shared" si="3"/>
        <v>7.5031288706007953</v>
      </c>
    </row>
    <row r="102" spans="1:7" ht="26.25" x14ac:dyDescent="0.25">
      <c r="A102" s="106" t="s">
        <v>102</v>
      </c>
      <c r="B102" s="107">
        <v>20114.05</v>
      </c>
      <c r="C102" s="106"/>
      <c r="D102" s="106"/>
      <c r="E102" s="81">
        <v>57912.45</v>
      </c>
      <c r="F102" s="84"/>
      <c r="G102" s="84"/>
    </row>
    <row r="103" spans="1:7" ht="26.25" x14ac:dyDescent="0.25">
      <c r="A103" s="106" t="s">
        <v>103</v>
      </c>
      <c r="B103" s="107">
        <v>2464.52</v>
      </c>
      <c r="C103" s="107">
        <v>9291</v>
      </c>
      <c r="D103" s="107">
        <v>10000</v>
      </c>
      <c r="E103" s="80"/>
      <c r="F103" s="84">
        <f t="shared" si="2"/>
        <v>0</v>
      </c>
      <c r="G103" s="84">
        <f t="shared" si="3"/>
        <v>0</v>
      </c>
    </row>
    <row r="104" spans="1:7" ht="26.25" x14ac:dyDescent="0.25">
      <c r="A104" s="106" t="s">
        <v>104</v>
      </c>
      <c r="B104" s="107">
        <v>2464.52</v>
      </c>
      <c r="C104" s="106"/>
      <c r="D104" s="106"/>
      <c r="E104" s="80"/>
      <c r="F104" s="84">
        <f t="shared" si="2"/>
        <v>0</v>
      </c>
      <c r="G104" s="84"/>
    </row>
    <row r="105" spans="1:7" x14ac:dyDescent="0.25">
      <c r="A105" s="106" t="s">
        <v>20</v>
      </c>
      <c r="B105" s="107">
        <v>3564412.14</v>
      </c>
      <c r="C105" s="107">
        <v>4261112</v>
      </c>
      <c r="D105" s="107">
        <v>5440414</v>
      </c>
      <c r="E105" s="81">
        <v>4310074.79</v>
      </c>
      <c r="F105" s="84">
        <f t="shared" si="2"/>
        <v>120.91965296695459</v>
      </c>
      <c r="G105" s="84">
        <f t="shared" si="3"/>
        <v>79.223286867506772</v>
      </c>
    </row>
  </sheetData>
  <pageMargins left="0.7" right="0.7" top="0.75" bottom="0.75" header="0.3" footer="0.3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selection activeCell="H2" sqref="H2"/>
    </sheetView>
  </sheetViews>
  <sheetFormatPr defaultRowHeight="15" x14ac:dyDescent="0.25"/>
  <cols>
    <col min="1" max="1" width="31.7109375" customWidth="1"/>
    <col min="2" max="2" width="16" customWidth="1"/>
    <col min="3" max="3" width="14.5703125" customWidth="1"/>
    <col min="4" max="4" width="15.85546875" customWidth="1"/>
    <col min="5" max="5" width="16.5703125" customWidth="1"/>
    <col min="6" max="6" width="11.140625" customWidth="1"/>
    <col min="7" max="7" width="12.5703125" customWidth="1"/>
  </cols>
  <sheetData>
    <row r="1" spans="1:7" ht="15.75" thickBot="1" x14ac:dyDescent="0.3"/>
    <row r="2" spans="1:7" ht="51.75" thickBot="1" x14ac:dyDescent="0.3">
      <c r="A2" s="103" t="s">
        <v>13</v>
      </c>
      <c r="B2" s="86" t="s">
        <v>113</v>
      </c>
      <c r="C2" s="86" t="s">
        <v>114</v>
      </c>
      <c r="D2" s="86" t="s">
        <v>185</v>
      </c>
      <c r="E2" s="86" t="s">
        <v>186</v>
      </c>
      <c r="F2" s="101" t="s">
        <v>182</v>
      </c>
      <c r="G2" s="90" t="s">
        <v>183</v>
      </c>
    </row>
    <row r="3" spans="1:7" x14ac:dyDescent="0.25">
      <c r="A3" s="91" t="s">
        <v>14</v>
      </c>
      <c r="B3" s="91"/>
      <c r="C3" s="91"/>
      <c r="D3" s="91"/>
      <c r="E3" s="88"/>
      <c r="F3" s="83"/>
      <c r="G3" s="83"/>
    </row>
    <row r="4" spans="1:7" x14ac:dyDescent="0.25">
      <c r="A4" s="110" t="s">
        <v>15</v>
      </c>
      <c r="B4" s="111">
        <v>3513200.29</v>
      </c>
      <c r="C4" s="111">
        <v>3903113</v>
      </c>
      <c r="D4" s="111">
        <v>5147497</v>
      </c>
      <c r="E4" s="81">
        <v>4094736.96</v>
      </c>
      <c r="F4" s="84">
        <f>SUM(E4/B4%)</f>
        <v>116.55290396210232</v>
      </c>
      <c r="G4" s="84">
        <f>SUM(E4/D4%)</f>
        <v>79.548117463691568</v>
      </c>
    </row>
    <row r="5" spans="1:7" ht="26.25" x14ac:dyDescent="0.25">
      <c r="A5" s="110" t="s">
        <v>21</v>
      </c>
      <c r="B5" s="111">
        <v>68922.89</v>
      </c>
      <c r="C5" s="111">
        <v>209703</v>
      </c>
      <c r="D5" s="111">
        <v>587900</v>
      </c>
      <c r="E5" s="81">
        <v>132822.10999999999</v>
      </c>
      <c r="F5" s="84">
        <f t="shared" ref="F5:F68" si="0">SUM(E5/B5%)</f>
        <v>192.71117331266868</v>
      </c>
      <c r="G5" s="84">
        <f t="shared" ref="G5:G66" si="1">SUM(E5/D5%)</f>
        <v>22.592636502806599</v>
      </c>
    </row>
    <row r="6" spans="1:7" ht="26.25" x14ac:dyDescent="0.25">
      <c r="A6" s="110" t="s">
        <v>22</v>
      </c>
      <c r="B6" s="111">
        <v>54895.66</v>
      </c>
      <c r="C6" s="111">
        <v>59726</v>
      </c>
      <c r="D6" s="111">
        <v>30000</v>
      </c>
      <c r="E6" s="81">
        <v>26133.51</v>
      </c>
      <c r="F6" s="84">
        <f t="shared" si="0"/>
        <v>47.605785229652035</v>
      </c>
      <c r="G6" s="84">
        <f t="shared" si="1"/>
        <v>87.111699999999999</v>
      </c>
    </row>
    <row r="7" spans="1:7" ht="26.25" x14ac:dyDescent="0.25">
      <c r="A7" s="110" t="s">
        <v>23</v>
      </c>
      <c r="B7" s="111">
        <v>54895.66</v>
      </c>
      <c r="C7" s="110"/>
      <c r="D7" s="110"/>
      <c r="E7" s="81">
        <v>26133.51</v>
      </c>
      <c r="F7" s="84"/>
      <c r="G7" s="84"/>
    </row>
    <row r="8" spans="1:7" ht="26.25" x14ac:dyDescent="0.25">
      <c r="A8" s="110" t="s">
        <v>105</v>
      </c>
      <c r="B8" s="111">
        <v>54895.66</v>
      </c>
      <c r="C8" s="110"/>
      <c r="D8" s="110"/>
      <c r="E8" s="81">
        <v>26133.51</v>
      </c>
      <c r="F8" s="84"/>
      <c r="G8" s="84"/>
    </row>
    <row r="9" spans="1:7" ht="39" x14ac:dyDescent="0.25">
      <c r="A9" s="110" t="s">
        <v>24</v>
      </c>
      <c r="B9" s="111">
        <v>14027.23</v>
      </c>
      <c r="C9" s="111">
        <v>38490</v>
      </c>
      <c r="D9" s="111">
        <v>48400</v>
      </c>
      <c r="E9" s="81">
        <v>26712.98</v>
      </c>
      <c r="F9" s="84">
        <f t="shared" si="0"/>
        <v>190.43660081142178</v>
      </c>
      <c r="G9" s="84">
        <f t="shared" si="1"/>
        <v>55.192107438016528</v>
      </c>
    </row>
    <row r="10" spans="1:7" ht="39" x14ac:dyDescent="0.25">
      <c r="A10" s="110" t="s">
        <v>25</v>
      </c>
      <c r="B10" s="111">
        <v>10045.549999999999</v>
      </c>
      <c r="C10" s="110"/>
      <c r="D10" s="110"/>
      <c r="E10" s="81">
        <v>17495.169999999998</v>
      </c>
      <c r="F10" s="84">
        <f t="shared" si="0"/>
        <v>174.15840844951248</v>
      </c>
      <c r="G10" s="84"/>
    </row>
    <row r="11" spans="1:7" ht="26.25" x14ac:dyDescent="0.25">
      <c r="A11" s="110" t="s">
        <v>106</v>
      </c>
      <c r="B11" s="111">
        <v>10045.549999999999</v>
      </c>
      <c r="C11" s="110"/>
      <c r="D11" s="110"/>
      <c r="E11" s="81">
        <v>17495.169999999998</v>
      </c>
      <c r="F11" s="84"/>
      <c r="G11" s="84"/>
    </row>
    <row r="12" spans="1:7" ht="39" x14ac:dyDescent="0.25">
      <c r="A12" s="110" t="s">
        <v>26</v>
      </c>
      <c r="B12" s="111">
        <v>3981.68</v>
      </c>
      <c r="C12" s="110"/>
      <c r="D12" s="110"/>
      <c r="E12" s="81">
        <v>9217.81</v>
      </c>
      <c r="F12" s="84">
        <f t="shared" si="0"/>
        <v>231.50554539792248</v>
      </c>
      <c r="G12" s="84"/>
    </row>
    <row r="13" spans="1:7" ht="26.25" x14ac:dyDescent="0.25">
      <c r="A13" s="110" t="s">
        <v>106</v>
      </c>
      <c r="B13" s="111">
        <v>3981.68</v>
      </c>
      <c r="C13" s="110"/>
      <c r="D13" s="110"/>
      <c r="E13" s="81">
        <v>9217.81</v>
      </c>
      <c r="F13" s="84"/>
      <c r="G13" s="84"/>
    </row>
    <row r="14" spans="1:7" ht="26.25" x14ac:dyDescent="0.25">
      <c r="A14" s="110" t="s">
        <v>175</v>
      </c>
      <c r="B14" s="110"/>
      <c r="C14" s="111">
        <v>111487</v>
      </c>
      <c r="D14" s="111">
        <v>509500</v>
      </c>
      <c r="E14" s="81">
        <v>79975.62</v>
      </c>
      <c r="F14" s="84"/>
      <c r="G14" s="84">
        <f t="shared" si="1"/>
        <v>15.696883218842</v>
      </c>
    </row>
    <row r="15" spans="1:7" ht="39" x14ac:dyDescent="0.25">
      <c r="A15" s="110" t="s">
        <v>176</v>
      </c>
      <c r="B15" s="110"/>
      <c r="C15" s="110"/>
      <c r="D15" s="110"/>
      <c r="E15" s="81">
        <v>79975.62</v>
      </c>
      <c r="F15" s="84"/>
      <c r="G15" s="84"/>
    </row>
    <row r="16" spans="1:7" ht="26.25" x14ac:dyDescent="0.25">
      <c r="A16" s="110" t="s">
        <v>147</v>
      </c>
      <c r="B16" s="110"/>
      <c r="C16" s="110"/>
      <c r="D16" s="110"/>
      <c r="E16" s="81">
        <v>79975.62</v>
      </c>
      <c r="F16" s="84"/>
      <c r="G16" s="84"/>
    </row>
    <row r="17" spans="1:7" ht="39" x14ac:dyDescent="0.25">
      <c r="A17" s="110" t="s">
        <v>27</v>
      </c>
      <c r="B17" s="111">
        <v>97838.16</v>
      </c>
      <c r="C17" s="111">
        <v>86270</v>
      </c>
      <c r="D17" s="111">
        <v>125000</v>
      </c>
      <c r="E17" s="81">
        <v>122486.82</v>
      </c>
      <c r="F17" s="84">
        <f t="shared" si="0"/>
        <v>125.19329881101608</v>
      </c>
      <c r="G17" s="84">
        <f t="shared" si="1"/>
        <v>97.989456000000004</v>
      </c>
    </row>
    <row r="18" spans="1:7" ht="26.25" x14ac:dyDescent="0.25">
      <c r="A18" s="110" t="s">
        <v>28</v>
      </c>
      <c r="B18" s="111">
        <v>97838.16</v>
      </c>
      <c r="C18" s="111">
        <v>86270</v>
      </c>
      <c r="D18" s="111">
        <v>125000</v>
      </c>
      <c r="E18" s="81">
        <v>122486.82</v>
      </c>
      <c r="F18" s="84"/>
      <c r="G18" s="84"/>
    </row>
    <row r="19" spans="1:7" x14ac:dyDescent="0.25">
      <c r="A19" s="110" t="s">
        <v>29</v>
      </c>
      <c r="B19" s="111">
        <v>97838.16</v>
      </c>
      <c r="C19" s="110"/>
      <c r="D19" s="110"/>
      <c r="E19" s="81">
        <v>122486.82</v>
      </c>
      <c r="F19" s="84"/>
      <c r="G19" s="84"/>
    </row>
    <row r="20" spans="1:7" ht="26.25" x14ac:dyDescent="0.25">
      <c r="A20" s="110" t="s">
        <v>107</v>
      </c>
      <c r="B20" s="111">
        <v>97838.16</v>
      </c>
      <c r="C20" s="110"/>
      <c r="D20" s="110"/>
      <c r="E20" s="81">
        <v>122486.82</v>
      </c>
      <c r="F20" s="84"/>
      <c r="G20" s="84"/>
    </row>
    <row r="21" spans="1:7" ht="51.75" x14ac:dyDescent="0.25">
      <c r="A21" s="110" t="s">
        <v>30</v>
      </c>
      <c r="B21" s="111">
        <v>230273.46</v>
      </c>
      <c r="C21" s="111">
        <v>386887</v>
      </c>
      <c r="D21" s="111">
        <v>217318</v>
      </c>
      <c r="E21" s="81">
        <v>169293.48</v>
      </c>
      <c r="F21" s="84">
        <f t="shared" si="0"/>
        <v>73.518450628222652</v>
      </c>
      <c r="G21" s="84">
        <f t="shared" si="1"/>
        <v>77.901269107943207</v>
      </c>
    </row>
    <row r="22" spans="1:7" ht="26.25" x14ac:dyDescent="0.25">
      <c r="A22" s="110" t="s">
        <v>31</v>
      </c>
      <c r="B22" s="111">
        <v>229742.56</v>
      </c>
      <c r="C22" s="111">
        <v>383569</v>
      </c>
      <c r="D22" s="111">
        <v>214000</v>
      </c>
      <c r="E22" s="81">
        <v>169293.48</v>
      </c>
      <c r="F22" s="84">
        <f t="shared" si="0"/>
        <v>73.688340549526401</v>
      </c>
      <c r="G22" s="84">
        <f t="shared" si="1"/>
        <v>79.109102803738324</v>
      </c>
    </row>
    <row r="23" spans="1:7" x14ac:dyDescent="0.25">
      <c r="A23" s="110" t="s">
        <v>32</v>
      </c>
      <c r="B23" s="111">
        <v>229742.56</v>
      </c>
      <c r="C23" s="110"/>
      <c r="D23" s="110"/>
      <c r="E23" s="81">
        <v>169293.48</v>
      </c>
      <c r="F23" s="84"/>
      <c r="G23" s="84"/>
    </row>
    <row r="24" spans="1:7" x14ac:dyDescent="0.25">
      <c r="A24" s="110" t="s">
        <v>108</v>
      </c>
      <c r="B24" s="111">
        <v>229742.56</v>
      </c>
      <c r="C24" s="110"/>
      <c r="D24" s="110"/>
      <c r="E24" s="81">
        <v>169293.48</v>
      </c>
      <c r="F24" s="84"/>
      <c r="G24" s="84"/>
    </row>
    <row r="25" spans="1:7" ht="51.75" x14ac:dyDescent="0.25">
      <c r="A25" s="110" t="s">
        <v>33</v>
      </c>
      <c r="B25" s="112">
        <v>530.9</v>
      </c>
      <c r="C25" s="111">
        <v>3318</v>
      </c>
      <c r="D25" s="111">
        <v>3318</v>
      </c>
      <c r="E25" s="80"/>
      <c r="F25" s="84">
        <f t="shared" si="0"/>
        <v>0</v>
      </c>
      <c r="G25" s="84">
        <f t="shared" si="1"/>
        <v>0</v>
      </c>
    </row>
    <row r="26" spans="1:7" x14ac:dyDescent="0.25">
      <c r="A26" s="110" t="s">
        <v>34</v>
      </c>
      <c r="B26" s="112">
        <v>796.35</v>
      </c>
      <c r="C26" s="110"/>
      <c r="D26" s="110"/>
      <c r="E26" s="80"/>
      <c r="F26" s="84">
        <f t="shared" si="0"/>
        <v>0</v>
      </c>
      <c r="G26" s="84"/>
    </row>
    <row r="27" spans="1:7" x14ac:dyDescent="0.25">
      <c r="A27" s="110" t="s">
        <v>109</v>
      </c>
      <c r="B27" s="112">
        <v>796.35</v>
      </c>
      <c r="C27" s="110"/>
      <c r="D27" s="110"/>
      <c r="E27" s="80"/>
      <c r="F27" s="84">
        <f t="shared" si="0"/>
        <v>0</v>
      </c>
      <c r="G27" s="84"/>
    </row>
    <row r="28" spans="1:7" x14ac:dyDescent="0.25">
      <c r="A28" s="110" t="s">
        <v>177</v>
      </c>
      <c r="B28" s="112">
        <v>-265.45</v>
      </c>
      <c r="C28" s="110"/>
      <c r="D28" s="110"/>
      <c r="E28" s="80"/>
      <c r="F28" s="84">
        <f t="shared" si="0"/>
        <v>0</v>
      </c>
      <c r="G28" s="84"/>
    </row>
    <row r="29" spans="1:7" x14ac:dyDescent="0.25">
      <c r="A29" s="110" t="s">
        <v>109</v>
      </c>
      <c r="B29" s="112">
        <v>-265.45</v>
      </c>
      <c r="C29" s="110"/>
      <c r="D29" s="110"/>
      <c r="E29" s="80"/>
      <c r="F29" s="84">
        <f t="shared" si="0"/>
        <v>0</v>
      </c>
      <c r="G29" s="84"/>
    </row>
    <row r="30" spans="1:7" ht="39" x14ac:dyDescent="0.25">
      <c r="A30" s="110" t="s">
        <v>35</v>
      </c>
      <c r="B30" s="111">
        <v>3116165.78</v>
      </c>
      <c r="C30" s="111">
        <v>3220253</v>
      </c>
      <c r="D30" s="111">
        <v>4217279</v>
      </c>
      <c r="E30" s="81">
        <v>3670134.55</v>
      </c>
      <c r="F30" s="84">
        <f t="shared" si="0"/>
        <v>117.77725606113293</v>
      </c>
      <c r="G30" s="84">
        <f t="shared" si="1"/>
        <v>87.026126324580375</v>
      </c>
    </row>
    <row r="31" spans="1:7" ht="39" x14ac:dyDescent="0.25">
      <c r="A31" s="110" t="s">
        <v>36</v>
      </c>
      <c r="B31" s="111">
        <v>91611.53</v>
      </c>
      <c r="C31" s="111">
        <v>103524</v>
      </c>
      <c r="D31" s="111">
        <v>122279</v>
      </c>
      <c r="E31" s="81">
        <v>115539.57</v>
      </c>
      <c r="F31" s="84">
        <f t="shared" si="0"/>
        <v>126.11902672076322</v>
      </c>
      <c r="G31" s="84">
        <f t="shared" si="1"/>
        <v>94.488481260069193</v>
      </c>
    </row>
    <row r="32" spans="1:7" ht="39" x14ac:dyDescent="0.25">
      <c r="A32" s="110" t="s">
        <v>37</v>
      </c>
      <c r="B32" s="111">
        <v>76746.58</v>
      </c>
      <c r="C32" s="110"/>
      <c r="D32" s="110"/>
      <c r="E32" s="81">
        <v>92976.57</v>
      </c>
      <c r="F32" s="84">
        <f t="shared" si="0"/>
        <v>121.14750911376116</v>
      </c>
      <c r="G32" s="84"/>
    </row>
    <row r="33" spans="1:7" x14ac:dyDescent="0.25">
      <c r="A33" s="110" t="s">
        <v>110</v>
      </c>
      <c r="B33" s="111">
        <v>21003</v>
      </c>
      <c r="C33" s="110"/>
      <c r="D33" s="110"/>
      <c r="E33" s="81">
        <v>38560.57</v>
      </c>
      <c r="F33" s="84">
        <f t="shared" si="0"/>
        <v>183.59553397133743</v>
      </c>
      <c r="G33" s="84"/>
    </row>
    <row r="34" spans="1:7" x14ac:dyDescent="0.25">
      <c r="A34" s="110" t="s">
        <v>111</v>
      </c>
      <c r="B34" s="111">
        <v>55743.58</v>
      </c>
      <c r="C34" s="110"/>
      <c r="D34" s="110"/>
      <c r="E34" s="81">
        <v>54416</v>
      </c>
      <c r="F34" s="84">
        <f t="shared" si="0"/>
        <v>97.618416327046091</v>
      </c>
      <c r="G34" s="84"/>
    </row>
    <row r="35" spans="1:7" ht="39" x14ac:dyDescent="0.25">
      <c r="A35" s="110" t="s">
        <v>38</v>
      </c>
      <c r="B35" s="111">
        <v>14864.95</v>
      </c>
      <c r="C35" s="110"/>
      <c r="D35" s="110"/>
      <c r="E35" s="81">
        <v>22563</v>
      </c>
      <c r="F35" s="84">
        <f t="shared" si="0"/>
        <v>151.78658522228463</v>
      </c>
      <c r="G35" s="84"/>
    </row>
    <row r="36" spans="1:7" x14ac:dyDescent="0.25">
      <c r="A36" s="110" t="s">
        <v>110</v>
      </c>
      <c r="B36" s="111">
        <v>14864.95</v>
      </c>
      <c r="C36" s="110"/>
      <c r="D36" s="110"/>
      <c r="E36" s="81">
        <v>22563</v>
      </c>
      <c r="F36" s="84"/>
      <c r="G36" s="84"/>
    </row>
    <row r="37" spans="1:7" ht="26.25" x14ac:dyDescent="0.25">
      <c r="A37" s="110" t="s">
        <v>39</v>
      </c>
      <c r="B37" s="111">
        <v>3024554.25</v>
      </c>
      <c r="C37" s="111">
        <v>3116729</v>
      </c>
      <c r="D37" s="111">
        <v>4095000</v>
      </c>
      <c r="E37" s="81">
        <v>3554594.98</v>
      </c>
      <c r="F37" s="84">
        <f t="shared" si="0"/>
        <v>117.52458994577465</v>
      </c>
      <c r="G37" s="84">
        <f t="shared" si="1"/>
        <v>86.803296214896221</v>
      </c>
    </row>
    <row r="38" spans="1:7" ht="26.25" x14ac:dyDescent="0.25">
      <c r="A38" s="110" t="s">
        <v>40</v>
      </c>
      <c r="B38" s="111">
        <v>3024554.25</v>
      </c>
      <c r="C38" s="110"/>
      <c r="D38" s="110"/>
      <c r="E38" s="81">
        <v>3554594.98</v>
      </c>
      <c r="F38" s="84"/>
      <c r="G38" s="84"/>
    </row>
    <row r="39" spans="1:7" ht="26.25" x14ac:dyDescent="0.25">
      <c r="A39" s="110" t="s">
        <v>105</v>
      </c>
      <c r="B39" s="111">
        <v>3024554.25</v>
      </c>
      <c r="C39" s="110"/>
      <c r="D39" s="110"/>
      <c r="E39" s="81">
        <v>3554594.98</v>
      </c>
      <c r="F39" s="84"/>
      <c r="G39" s="84"/>
    </row>
    <row r="40" spans="1:7" ht="26.25" x14ac:dyDescent="0.25">
      <c r="A40" s="110" t="s">
        <v>16</v>
      </c>
      <c r="B40" s="111">
        <v>3292.75</v>
      </c>
      <c r="C40" s="111">
        <v>11945</v>
      </c>
      <c r="D40" s="111">
        <v>9000</v>
      </c>
      <c r="E40" s="81">
        <v>2648.82</v>
      </c>
      <c r="F40" s="84">
        <f t="shared" si="0"/>
        <v>80.444005770252829</v>
      </c>
      <c r="G40" s="84">
        <f t="shared" si="1"/>
        <v>29.431333333333335</v>
      </c>
    </row>
    <row r="41" spans="1:7" ht="26.25" x14ac:dyDescent="0.25">
      <c r="A41" s="110" t="s">
        <v>41</v>
      </c>
      <c r="B41" s="111">
        <v>3292.75</v>
      </c>
      <c r="C41" s="111">
        <v>11945</v>
      </c>
      <c r="D41" s="111">
        <v>9000</v>
      </c>
      <c r="E41" s="81">
        <v>2648.82</v>
      </c>
      <c r="F41" s="84"/>
      <c r="G41" s="84"/>
    </row>
    <row r="42" spans="1:7" ht="26.25" x14ac:dyDescent="0.25">
      <c r="A42" s="110" t="s">
        <v>42</v>
      </c>
      <c r="B42" s="111">
        <v>1579.17</v>
      </c>
      <c r="C42" s="111">
        <v>3982</v>
      </c>
      <c r="D42" s="111">
        <v>3000</v>
      </c>
      <c r="E42" s="82">
        <v>998.82</v>
      </c>
      <c r="F42" s="84">
        <f t="shared" si="0"/>
        <v>63.249681794866923</v>
      </c>
      <c r="G42" s="84">
        <f t="shared" si="1"/>
        <v>33.294000000000004</v>
      </c>
    </row>
    <row r="43" spans="1:7" x14ac:dyDescent="0.25">
      <c r="A43" s="110" t="s">
        <v>43</v>
      </c>
      <c r="B43" s="111">
        <v>1579.17</v>
      </c>
      <c r="C43" s="110"/>
      <c r="D43" s="110"/>
      <c r="E43" s="82">
        <v>998.82</v>
      </c>
      <c r="F43" s="84"/>
      <c r="G43" s="84"/>
    </row>
    <row r="44" spans="1:7" ht="39" x14ac:dyDescent="0.25">
      <c r="A44" s="110" t="s">
        <v>112</v>
      </c>
      <c r="B44" s="111">
        <v>1579.17</v>
      </c>
      <c r="C44" s="110"/>
      <c r="D44" s="110"/>
      <c r="E44" s="82">
        <v>998.82</v>
      </c>
      <c r="F44" s="84"/>
      <c r="G44" s="84"/>
    </row>
    <row r="45" spans="1:7" ht="26.25" x14ac:dyDescent="0.25">
      <c r="A45" s="110" t="s">
        <v>187</v>
      </c>
      <c r="B45" s="110"/>
      <c r="C45" s="111">
        <v>1327</v>
      </c>
      <c r="D45" s="111">
        <v>1000</v>
      </c>
      <c r="E45" s="80"/>
      <c r="F45" s="84"/>
      <c r="G45" s="84">
        <f t="shared" si="1"/>
        <v>0</v>
      </c>
    </row>
    <row r="46" spans="1:7" ht="26.25" x14ac:dyDescent="0.25">
      <c r="A46" s="110" t="s">
        <v>44</v>
      </c>
      <c r="B46" s="111">
        <v>1713.58</v>
      </c>
      <c r="C46" s="111">
        <v>6636</v>
      </c>
      <c r="D46" s="111">
        <v>5000</v>
      </c>
      <c r="E46" s="81">
        <v>1650</v>
      </c>
      <c r="F46" s="84">
        <f t="shared" si="0"/>
        <v>96.289639234818338</v>
      </c>
      <c r="G46" s="84">
        <f t="shared" si="1"/>
        <v>33</v>
      </c>
    </row>
    <row r="47" spans="1:7" ht="26.25" x14ac:dyDescent="0.25">
      <c r="A47" s="110" t="s">
        <v>45</v>
      </c>
      <c r="B47" s="111">
        <v>1713.58</v>
      </c>
      <c r="C47" s="110"/>
      <c r="D47" s="110"/>
      <c r="E47" s="81">
        <v>1650</v>
      </c>
      <c r="F47" s="84"/>
      <c r="G47" s="84"/>
    </row>
    <row r="48" spans="1:7" ht="39" x14ac:dyDescent="0.25">
      <c r="A48" s="110" t="s">
        <v>112</v>
      </c>
      <c r="B48" s="111">
        <v>1713.58</v>
      </c>
      <c r="C48" s="110"/>
      <c r="D48" s="110"/>
      <c r="E48" s="81">
        <v>1650</v>
      </c>
      <c r="F48" s="84">
        <f t="shared" si="0"/>
        <v>96.289639234818338</v>
      </c>
      <c r="G48" s="84"/>
    </row>
    <row r="49" spans="1:7" x14ac:dyDescent="0.25">
      <c r="A49" s="110" t="s">
        <v>17</v>
      </c>
      <c r="B49" s="111">
        <v>3516493.04</v>
      </c>
      <c r="C49" s="111">
        <v>3915058</v>
      </c>
      <c r="D49" s="111">
        <v>5156497</v>
      </c>
      <c r="E49" s="81">
        <v>4097385.78</v>
      </c>
      <c r="F49" s="84">
        <f t="shared" si="0"/>
        <v>116.51909255591758</v>
      </c>
      <c r="G49" s="84">
        <f t="shared" si="1"/>
        <v>79.460645085219667</v>
      </c>
    </row>
    <row r="50" spans="1:7" x14ac:dyDescent="0.25">
      <c r="A50" s="110" t="s">
        <v>18</v>
      </c>
      <c r="B50" s="111">
        <v>3498574.26</v>
      </c>
      <c r="C50" s="111">
        <v>3610458</v>
      </c>
      <c r="D50" s="111">
        <v>4549534</v>
      </c>
      <c r="E50" s="81">
        <v>4191264.99</v>
      </c>
      <c r="F50" s="84">
        <f t="shared" si="0"/>
        <v>119.79922901507886</v>
      </c>
      <c r="G50" s="84">
        <f t="shared" si="1"/>
        <v>92.125149301005351</v>
      </c>
    </row>
    <row r="51" spans="1:7" x14ac:dyDescent="0.25">
      <c r="A51" s="110" t="s">
        <v>46</v>
      </c>
      <c r="B51" s="111">
        <v>2653884.1</v>
      </c>
      <c r="C51" s="111">
        <v>2655121</v>
      </c>
      <c r="D51" s="111">
        <v>3430200</v>
      </c>
      <c r="E51" s="81">
        <v>3279616.19</v>
      </c>
      <c r="F51" s="84">
        <f t="shared" si="0"/>
        <v>123.57797350683099</v>
      </c>
      <c r="G51" s="84">
        <f t="shared" si="1"/>
        <v>95.610057431053576</v>
      </c>
    </row>
    <row r="52" spans="1:7" x14ac:dyDescent="0.25">
      <c r="A52" s="110" t="s">
        <v>47</v>
      </c>
      <c r="B52" s="111">
        <v>2251780.11</v>
      </c>
      <c r="C52" s="111">
        <v>2250981</v>
      </c>
      <c r="D52" s="111">
        <v>2889000</v>
      </c>
      <c r="E52" s="81">
        <v>2756080.05</v>
      </c>
      <c r="F52" s="84">
        <f t="shared" si="0"/>
        <v>122.39561215415479</v>
      </c>
      <c r="G52" s="84">
        <f t="shared" si="1"/>
        <v>95.399101765316715</v>
      </c>
    </row>
    <row r="53" spans="1:7" x14ac:dyDescent="0.25">
      <c r="A53" s="110" t="s">
        <v>48</v>
      </c>
      <c r="B53" s="111">
        <v>2193875.21</v>
      </c>
      <c r="C53" s="110"/>
      <c r="D53" s="110"/>
      <c r="E53" s="81">
        <v>2696610.33</v>
      </c>
      <c r="F53" s="84">
        <f t="shared" si="0"/>
        <v>122.91539271278791</v>
      </c>
      <c r="G53" s="84"/>
    </row>
    <row r="54" spans="1:7" x14ac:dyDescent="0.25">
      <c r="A54" s="110" t="s">
        <v>110</v>
      </c>
      <c r="B54" s="111">
        <v>15178.91</v>
      </c>
      <c r="C54" s="110"/>
      <c r="D54" s="110"/>
      <c r="E54" s="81">
        <v>26910.86</v>
      </c>
      <c r="F54" s="84">
        <f t="shared" si="0"/>
        <v>177.29112301212672</v>
      </c>
      <c r="G54" s="84"/>
    </row>
    <row r="55" spans="1:7" x14ac:dyDescent="0.25">
      <c r="A55" s="110" t="s">
        <v>108</v>
      </c>
      <c r="B55" s="111">
        <v>11627.42</v>
      </c>
      <c r="C55" s="110"/>
      <c r="D55" s="110"/>
      <c r="E55" s="82">
        <v>880.45</v>
      </c>
      <c r="F55" s="84">
        <f t="shared" si="0"/>
        <v>7.572187123196719</v>
      </c>
      <c r="G55" s="84"/>
    </row>
    <row r="56" spans="1:7" ht="26.25" x14ac:dyDescent="0.25">
      <c r="A56" s="110" t="s">
        <v>107</v>
      </c>
      <c r="B56" s="111">
        <v>56774.52</v>
      </c>
      <c r="C56" s="110"/>
      <c r="D56" s="110"/>
      <c r="E56" s="81">
        <v>63409.53</v>
      </c>
      <c r="F56" s="84">
        <f t="shared" si="0"/>
        <v>111.68659814296977</v>
      </c>
      <c r="G56" s="84"/>
    </row>
    <row r="57" spans="1:7" ht="26.25" x14ac:dyDescent="0.25">
      <c r="A57" s="110" t="s">
        <v>105</v>
      </c>
      <c r="B57" s="111">
        <v>2110294.36</v>
      </c>
      <c r="C57" s="110"/>
      <c r="D57" s="110"/>
      <c r="E57" s="81">
        <v>2535098.85</v>
      </c>
      <c r="F57" s="84">
        <f t="shared" si="0"/>
        <v>120.13010592512792</v>
      </c>
      <c r="G57" s="84"/>
    </row>
    <row r="58" spans="1:7" ht="26.25" x14ac:dyDescent="0.25">
      <c r="A58" s="110" t="s">
        <v>147</v>
      </c>
      <c r="B58" s="110"/>
      <c r="C58" s="110"/>
      <c r="D58" s="110"/>
      <c r="E58" s="81">
        <v>70310.64</v>
      </c>
      <c r="F58" s="84"/>
      <c r="G58" s="84"/>
    </row>
    <row r="59" spans="1:7" x14ac:dyDescent="0.25">
      <c r="A59" s="110" t="s">
        <v>49</v>
      </c>
      <c r="B59" s="111">
        <v>17748.349999999999</v>
      </c>
      <c r="C59" s="110"/>
      <c r="D59" s="110"/>
      <c r="E59" s="81">
        <v>40766.129999999997</v>
      </c>
      <c r="F59" s="84">
        <f t="shared" si="0"/>
        <v>229.68968946409103</v>
      </c>
      <c r="G59" s="84"/>
    </row>
    <row r="60" spans="1:7" x14ac:dyDescent="0.25">
      <c r="A60" s="110" t="s">
        <v>108</v>
      </c>
      <c r="B60" s="111">
        <v>5911.08</v>
      </c>
      <c r="C60" s="110"/>
      <c r="D60" s="110"/>
      <c r="E60" s="81">
        <v>8886.57</v>
      </c>
      <c r="F60" s="84">
        <f t="shared" si="0"/>
        <v>150.33750177632513</v>
      </c>
      <c r="G60" s="84"/>
    </row>
    <row r="61" spans="1:7" ht="26.25" x14ac:dyDescent="0.25">
      <c r="A61" s="110" t="s">
        <v>107</v>
      </c>
      <c r="B61" s="111">
        <v>2950.74</v>
      </c>
      <c r="C61" s="110"/>
      <c r="D61" s="110"/>
      <c r="E61" s="81">
        <v>5077.63</v>
      </c>
      <c r="F61" s="84">
        <f t="shared" si="0"/>
        <v>172.07988504578515</v>
      </c>
      <c r="G61" s="84"/>
    </row>
    <row r="62" spans="1:7" ht="26.25" x14ac:dyDescent="0.25">
      <c r="A62" s="110" t="s">
        <v>105</v>
      </c>
      <c r="B62" s="112">
        <v>750.29</v>
      </c>
      <c r="C62" s="110"/>
      <c r="D62" s="110"/>
      <c r="E62" s="81">
        <v>26801.93</v>
      </c>
      <c r="F62" s="84">
        <f t="shared" si="0"/>
        <v>3572.2094123605543</v>
      </c>
      <c r="G62" s="84"/>
    </row>
    <row r="63" spans="1:7" ht="26.25" x14ac:dyDescent="0.25">
      <c r="A63" s="110" t="s">
        <v>106</v>
      </c>
      <c r="B63" s="111">
        <v>8136.24</v>
      </c>
      <c r="C63" s="110"/>
      <c r="D63" s="110"/>
      <c r="E63" s="80"/>
      <c r="F63" s="84">
        <f t="shared" si="0"/>
        <v>0</v>
      </c>
      <c r="G63" s="84"/>
    </row>
    <row r="64" spans="1:7" ht="26.25" x14ac:dyDescent="0.25">
      <c r="A64" s="110" t="s">
        <v>50</v>
      </c>
      <c r="B64" s="111">
        <v>40156.550000000003</v>
      </c>
      <c r="C64" s="110"/>
      <c r="D64" s="110"/>
      <c r="E64" s="81">
        <v>18703.59</v>
      </c>
      <c r="F64" s="84">
        <f t="shared" si="0"/>
        <v>46.576685497135578</v>
      </c>
      <c r="G64" s="84"/>
    </row>
    <row r="65" spans="1:7" ht="26.25" x14ac:dyDescent="0.25">
      <c r="A65" s="110" t="s">
        <v>105</v>
      </c>
      <c r="B65" s="111">
        <v>40156.550000000003</v>
      </c>
      <c r="C65" s="110"/>
      <c r="D65" s="110"/>
      <c r="E65" s="81">
        <v>18703.59</v>
      </c>
      <c r="F65" s="84"/>
      <c r="G65" s="84"/>
    </row>
    <row r="66" spans="1:7" x14ac:dyDescent="0.25">
      <c r="A66" s="110" t="s">
        <v>51</v>
      </c>
      <c r="B66" s="111">
        <v>89303.38</v>
      </c>
      <c r="C66" s="111">
        <v>95560</v>
      </c>
      <c r="D66" s="111">
        <v>131000</v>
      </c>
      <c r="E66" s="81">
        <v>122028.14</v>
      </c>
      <c r="F66" s="84">
        <f t="shared" si="0"/>
        <v>136.64448086959305</v>
      </c>
      <c r="G66" s="84">
        <f t="shared" si="1"/>
        <v>93.151251908396944</v>
      </c>
    </row>
    <row r="67" spans="1:7" x14ac:dyDescent="0.25">
      <c r="A67" s="110" t="s">
        <v>52</v>
      </c>
      <c r="B67" s="111">
        <v>89303.38</v>
      </c>
      <c r="C67" s="110"/>
      <c r="D67" s="110"/>
      <c r="E67" s="81">
        <v>122028.14</v>
      </c>
      <c r="F67" s="84">
        <f t="shared" si="0"/>
        <v>136.64448086959305</v>
      </c>
      <c r="G67" s="84"/>
    </row>
    <row r="68" spans="1:7" x14ac:dyDescent="0.25">
      <c r="A68" s="110" t="s">
        <v>110</v>
      </c>
      <c r="B68" s="112">
        <v>232.26</v>
      </c>
      <c r="C68" s="110"/>
      <c r="D68" s="110"/>
      <c r="E68" s="82">
        <v>676</v>
      </c>
      <c r="F68" s="84">
        <f t="shared" si="0"/>
        <v>291.05313011280464</v>
      </c>
      <c r="G68" s="84"/>
    </row>
    <row r="69" spans="1:7" x14ac:dyDescent="0.25">
      <c r="A69" s="110" t="s">
        <v>108</v>
      </c>
      <c r="B69" s="111">
        <v>3107.5</v>
      </c>
      <c r="C69" s="110"/>
      <c r="D69" s="110"/>
      <c r="E69" s="80"/>
      <c r="F69" s="84">
        <f t="shared" ref="F69:F132" si="2">SUM(E69/B69%)</f>
        <v>0</v>
      </c>
      <c r="G69" s="84"/>
    </row>
    <row r="70" spans="1:7" ht="26.25" x14ac:dyDescent="0.25">
      <c r="A70" s="110" t="s">
        <v>107</v>
      </c>
      <c r="B70" s="111">
        <v>22399.5</v>
      </c>
      <c r="C70" s="110"/>
      <c r="D70" s="110"/>
      <c r="E70" s="81">
        <v>25000</v>
      </c>
      <c r="F70" s="84">
        <f t="shared" si="2"/>
        <v>111.60963414361927</v>
      </c>
      <c r="G70" s="84"/>
    </row>
    <row r="71" spans="1:7" ht="26.25" x14ac:dyDescent="0.25">
      <c r="A71" s="110" t="s">
        <v>105</v>
      </c>
      <c r="B71" s="111">
        <v>63564.12</v>
      </c>
      <c r="C71" s="110"/>
      <c r="D71" s="110"/>
      <c r="E71" s="81">
        <v>94552.14</v>
      </c>
      <c r="F71" s="84">
        <f t="shared" si="2"/>
        <v>148.75080469925484</v>
      </c>
      <c r="G71" s="84"/>
    </row>
    <row r="72" spans="1:7" ht="26.25" x14ac:dyDescent="0.25">
      <c r="A72" s="110" t="s">
        <v>147</v>
      </c>
      <c r="B72" s="110"/>
      <c r="C72" s="110"/>
      <c r="D72" s="110"/>
      <c r="E72" s="81">
        <v>1800</v>
      </c>
      <c r="F72" s="84"/>
      <c r="G72" s="84"/>
    </row>
    <row r="73" spans="1:7" x14ac:dyDescent="0.25">
      <c r="A73" s="110" t="s">
        <v>53</v>
      </c>
      <c r="B73" s="111">
        <v>312800.61</v>
      </c>
      <c r="C73" s="111">
        <v>308580</v>
      </c>
      <c r="D73" s="111">
        <v>410200</v>
      </c>
      <c r="E73" s="81">
        <v>401508</v>
      </c>
      <c r="F73" s="84">
        <f t="shared" si="2"/>
        <v>128.35908472173375</v>
      </c>
      <c r="G73" s="84">
        <f t="shared" ref="G73:G127" si="3">SUM(E73/D73%)</f>
        <v>97.881033642125786</v>
      </c>
    </row>
    <row r="74" spans="1:7" ht="26.25" x14ac:dyDescent="0.25">
      <c r="A74" s="110" t="s">
        <v>54</v>
      </c>
      <c r="B74" s="111">
        <v>312800.61</v>
      </c>
      <c r="C74" s="110"/>
      <c r="D74" s="110"/>
      <c r="E74" s="81">
        <v>401508</v>
      </c>
      <c r="F74" s="84">
        <f t="shared" si="2"/>
        <v>128.35908472173375</v>
      </c>
      <c r="G74" s="84"/>
    </row>
    <row r="75" spans="1:7" x14ac:dyDescent="0.25">
      <c r="A75" s="110" t="s">
        <v>110</v>
      </c>
      <c r="B75" s="111">
        <v>1826.3</v>
      </c>
      <c r="C75" s="110"/>
      <c r="D75" s="110"/>
      <c r="E75" s="81">
        <v>4998.79</v>
      </c>
      <c r="F75" s="84">
        <f t="shared" si="2"/>
        <v>273.71132891638837</v>
      </c>
      <c r="G75" s="84"/>
    </row>
    <row r="76" spans="1:7" ht="26.25" x14ac:dyDescent="0.25">
      <c r="A76" s="110" t="s">
        <v>105</v>
      </c>
      <c r="B76" s="111">
        <v>309517.53000000003</v>
      </c>
      <c r="C76" s="110"/>
      <c r="D76" s="110"/>
      <c r="E76" s="81">
        <v>396509.21</v>
      </c>
      <c r="F76" s="84">
        <f t="shared" si="2"/>
        <v>128.10557450493999</v>
      </c>
      <c r="G76" s="84"/>
    </row>
    <row r="77" spans="1:7" ht="26.25" x14ac:dyDescent="0.25">
      <c r="A77" s="110" t="s">
        <v>106</v>
      </c>
      <c r="B77" s="111">
        <v>1456.78</v>
      </c>
      <c r="C77" s="110"/>
      <c r="D77" s="110"/>
      <c r="E77" s="80"/>
      <c r="F77" s="84">
        <f t="shared" si="2"/>
        <v>0</v>
      </c>
      <c r="G77" s="84"/>
    </row>
    <row r="78" spans="1:7" x14ac:dyDescent="0.25">
      <c r="A78" s="110" t="s">
        <v>55</v>
      </c>
      <c r="B78" s="111">
        <v>840397.36</v>
      </c>
      <c r="C78" s="111">
        <v>939013</v>
      </c>
      <c r="D78" s="111">
        <v>1107334</v>
      </c>
      <c r="E78" s="81">
        <v>906121.2</v>
      </c>
      <c r="F78" s="84">
        <f t="shared" si="2"/>
        <v>107.8205671659892</v>
      </c>
      <c r="G78" s="84">
        <f t="shared" si="3"/>
        <v>81.829077766961007</v>
      </c>
    </row>
    <row r="79" spans="1:7" ht="26.25" x14ac:dyDescent="0.25">
      <c r="A79" s="110" t="s">
        <v>56</v>
      </c>
      <c r="B79" s="111">
        <v>92370.15</v>
      </c>
      <c r="C79" s="111">
        <v>102329</v>
      </c>
      <c r="D79" s="111">
        <v>143664</v>
      </c>
      <c r="E79" s="81">
        <v>91208.33</v>
      </c>
      <c r="F79" s="84">
        <f t="shared" si="2"/>
        <v>98.742212716987055</v>
      </c>
      <c r="G79" s="84">
        <f t="shared" si="3"/>
        <v>63.487254983851209</v>
      </c>
    </row>
    <row r="80" spans="1:7" x14ac:dyDescent="0.25">
      <c r="A80" s="110" t="s">
        <v>57</v>
      </c>
      <c r="B80" s="111">
        <v>1615.61</v>
      </c>
      <c r="C80" s="110"/>
      <c r="D80" s="110"/>
      <c r="E80" s="81">
        <v>1579.82</v>
      </c>
      <c r="F80" s="84">
        <f t="shared" si="2"/>
        <v>97.784737653270284</v>
      </c>
      <c r="G80" s="84"/>
    </row>
    <row r="81" spans="1:7" x14ac:dyDescent="0.25">
      <c r="A81" s="110" t="s">
        <v>110</v>
      </c>
      <c r="B81" s="112">
        <v>13.27</v>
      </c>
      <c r="C81" s="110"/>
      <c r="D81" s="110"/>
      <c r="E81" s="80"/>
      <c r="F81" s="84">
        <f t="shared" si="2"/>
        <v>0</v>
      </c>
      <c r="G81" s="84"/>
    </row>
    <row r="82" spans="1:7" x14ac:dyDescent="0.25">
      <c r="A82" s="110" t="s">
        <v>108</v>
      </c>
      <c r="B82" s="112">
        <v>890.29</v>
      </c>
      <c r="C82" s="110"/>
      <c r="D82" s="110"/>
      <c r="E82" s="82">
        <v>940.36</v>
      </c>
      <c r="F82" s="84">
        <f t="shared" si="2"/>
        <v>105.62401015399477</v>
      </c>
      <c r="G82" s="84"/>
    </row>
    <row r="83" spans="1:7" ht="26.25" x14ac:dyDescent="0.25">
      <c r="A83" s="110" t="s">
        <v>105</v>
      </c>
      <c r="B83" s="112">
        <v>712.05</v>
      </c>
      <c r="C83" s="110"/>
      <c r="D83" s="110"/>
      <c r="E83" s="82">
        <v>639.46</v>
      </c>
      <c r="F83" s="84">
        <f t="shared" si="2"/>
        <v>89.805491187416621</v>
      </c>
      <c r="G83" s="84"/>
    </row>
    <row r="84" spans="1:7" ht="26.25" x14ac:dyDescent="0.25">
      <c r="A84" s="110" t="s">
        <v>58</v>
      </c>
      <c r="B84" s="111">
        <v>84236.08</v>
      </c>
      <c r="C84" s="110"/>
      <c r="D84" s="110"/>
      <c r="E84" s="81">
        <v>79473</v>
      </c>
      <c r="F84" s="84">
        <f t="shared" si="2"/>
        <v>94.345558340321631</v>
      </c>
      <c r="G84" s="84"/>
    </row>
    <row r="85" spans="1:7" x14ac:dyDescent="0.25">
      <c r="A85" s="110" t="s">
        <v>110</v>
      </c>
      <c r="B85" s="112">
        <v>980.97</v>
      </c>
      <c r="C85" s="110"/>
      <c r="D85" s="110"/>
      <c r="E85" s="81">
        <v>5664.7</v>
      </c>
      <c r="F85" s="84">
        <f t="shared" si="2"/>
        <v>577.4590456385007</v>
      </c>
      <c r="G85" s="84"/>
    </row>
    <row r="86" spans="1:7" x14ac:dyDescent="0.25">
      <c r="A86" s="110" t="s">
        <v>108</v>
      </c>
      <c r="B86" s="111">
        <v>31865.59</v>
      </c>
      <c r="C86" s="110"/>
      <c r="D86" s="110"/>
      <c r="E86" s="81">
        <v>35166.61</v>
      </c>
      <c r="F86" s="84">
        <f t="shared" si="2"/>
        <v>110.35919937462323</v>
      </c>
      <c r="G86" s="84"/>
    </row>
    <row r="87" spans="1:7" ht="26.25" x14ac:dyDescent="0.25">
      <c r="A87" s="110" t="s">
        <v>105</v>
      </c>
      <c r="B87" s="111">
        <v>51389.52</v>
      </c>
      <c r="C87" s="110"/>
      <c r="D87" s="110"/>
      <c r="E87" s="81">
        <v>35020.15</v>
      </c>
      <c r="F87" s="84">
        <f t="shared" si="2"/>
        <v>68.146482006448025</v>
      </c>
      <c r="G87" s="84"/>
    </row>
    <row r="88" spans="1:7" ht="26.25" x14ac:dyDescent="0.25">
      <c r="A88" s="110" t="s">
        <v>147</v>
      </c>
      <c r="B88" s="110"/>
      <c r="C88" s="110"/>
      <c r="D88" s="110"/>
      <c r="E88" s="81">
        <v>3621.54</v>
      </c>
      <c r="F88" s="84"/>
      <c r="G88" s="84"/>
    </row>
    <row r="89" spans="1:7" ht="26.25" x14ac:dyDescent="0.25">
      <c r="A89" s="110" t="s">
        <v>59</v>
      </c>
      <c r="B89" s="111">
        <v>5583.82</v>
      </c>
      <c r="C89" s="110"/>
      <c r="D89" s="110"/>
      <c r="E89" s="81">
        <v>8157.91</v>
      </c>
      <c r="F89" s="84">
        <f t="shared" si="2"/>
        <v>146.09908628859813</v>
      </c>
      <c r="G89" s="84"/>
    </row>
    <row r="90" spans="1:7" x14ac:dyDescent="0.25">
      <c r="A90" s="110" t="s">
        <v>110</v>
      </c>
      <c r="B90" s="111">
        <v>1218.24</v>
      </c>
      <c r="C90" s="110"/>
      <c r="D90" s="110"/>
      <c r="E90" s="82">
        <v>941.87</v>
      </c>
      <c r="F90" s="84">
        <f t="shared" si="2"/>
        <v>77.313993958497505</v>
      </c>
      <c r="G90" s="84"/>
    </row>
    <row r="91" spans="1:7" x14ac:dyDescent="0.25">
      <c r="A91" s="110" t="s">
        <v>108</v>
      </c>
      <c r="B91" s="112">
        <v>447.61</v>
      </c>
      <c r="C91" s="110"/>
      <c r="D91" s="110"/>
      <c r="E91" s="80"/>
      <c r="F91" s="84">
        <f t="shared" si="2"/>
        <v>0</v>
      </c>
      <c r="G91" s="84"/>
    </row>
    <row r="92" spans="1:7" ht="26.25" x14ac:dyDescent="0.25">
      <c r="A92" s="110" t="s">
        <v>105</v>
      </c>
      <c r="B92" s="111">
        <v>3387.07</v>
      </c>
      <c r="C92" s="110"/>
      <c r="D92" s="110"/>
      <c r="E92" s="81">
        <v>3833.11</v>
      </c>
      <c r="F92" s="84">
        <f t="shared" si="2"/>
        <v>113.16890409705144</v>
      </c>
      <c r="G92" s="84"/>
    </row>
    <row r="93" spans="1:7" ht="26.25" x14ac:dyDescent="0.25">
      <c r="A93" s="110" t="s">
        <v>147</v>
      </c>
      <c r="B93" s="110"/>
      <c r="C93" s="110"/>
      <c r="D93" s="110"/>
      <c r="E93" s="81">
        <v>3382.93</v>
      </c>
      <c r="F93" s="84"/>
      <c r="G93" s="84"/>
    </row>
    <row r="94" spans="1:7" x14ac:dyDescent="0.25">
      <c r="A94" s="110" t="s">
        <v>109</v>
      </c>
      <c r="B94" s="112">
        <v>530.9</v>
      </c>
      <c r="C94" s="110"/>
      <c r="D94" s="110"/>
      <c r="E94" s="80"/>
      <c r="F94" s="84">
        <f t="shared" si="2"/>
        <v>0</v>
      </c>
      <c r="G94" s="84"/>
    </row>
    <row r="95" spans="1:7" ht="26.25" x14ac:dyDescent="0.25">
      <c r="A95" s="110" t="s">
        <v>60</v>
      </c>
      <c r="B95" s="112">
        <v>934.64</v>
      </c>
      <c r="C95" s="110"/>
      <c r="D95" s="110"/>
      <c r="E95" s="81">
        <v>1997.6</v>
      </c>
      <c r="F95" s="84">
        <f t="shared" si="2"/>
        <v>213.7293503380981</v>
      </c>
      <c r="G95" s="84"/>
    </row>
    <row r="96" spans="1:7" x14ac:dyDescent="0.25">
      <c r="A96" s="110" t="s">
        <v>110</v>
      </c>
      <c r="B96" s="112">
        <v>43.8</v>
      </c>
      <c r="C96" s="110"/>
      <c r="D96" s="110"/>
      <c r="E96" s="80"/>
      <c r="F96" s="84">
        <f t="shared" si="2"/>
        <v>0</v>
      </c>
      <c r="G96" s="84"/>
    </row>
    <row r="97" spans="1:7" x14ac:dyDescent="0.25">
      <c r="A97" s="110" t="s">
        <v>108</v>
      </c>
      <c r="B97" s="112">
        <v>890.84</v>
      </c>
      <c r="C97" s="110"/>
      <c r="D97" s="110"/>
      <c r="E97" s="81">
        <v>1953.6</v>
      </c>
      <c r="F97" s="84">
        <f t="shared" si="2"/>
        <v>219.29863948632749</v>
      </c>
      <c r="G97" s="84"/>
    </row>
    <row r="98" spans="1:7" ht="26.25" x14ac:dyDescent="0.25">
      <c r="A98" s="110" t="s">
        <v>105</v>
      </c>
      <c r="B98" s="110"/>
      <c r="C98" s="110"/>
      <c r="D98" s="110"/>
      <c r="E98" s="82">
        <v>44</v>
      </c>
      <c r="F98" s="84"/>
      <c r="G98" s="84"/>
    </row>
    <row r="99" spans="1:7" x14ac:dyDescent="0.25">
      <c r="A99" s="110" t="s">
        <v>61</v>
      </c>
      <c r="B99" s="111">
        <v>302025.65000000002</v>
      </c>
      <c r="C99" s="111">
        <v>330745</v>
      </c>
      <c r="D99" s="111">
        <v>400200</v>
      </c>
      <c r="E99" s="81">
        <v>296282.44</v>
      </c>
      <c r="F99" s="84">
        <f t="shared" si="2"/>
        <v>98.098436341416686</v>
      </c>
      <c r="G99" s="84">
        <f t="shared" si="3"/>
        <v>74.033593203398297</v>
      </c>
    </row>
    <row r="100" spans="1:7" ht="26.25" x14ac:dyDescent="0.25">
      <c r="A100" s="110" t="s">
        <v>62</v>
      </c>
      <c r="B100" s="111">
        <v>29845.49</v>
      </c>
      <c r="C100" s="110"/>
      <c r="D100" s="110"/>
      <c r="E100" s="81">
        <v>30616.91</v>
      </c>
      <c r="F100" s="84">
        <f t="shared" si="2"/>
        <v>102.58471212903524</v>
      </c>
      <c r="G100" s="84"/>
    </row>
    <row r="101" spans="1:7" x14ac:dyDescent="0.25">
      <c r="A101" s="110" t="s">
        <v>110</v>
      </c>
      <c r="B101" s="112">
        <v>88.59</v>
      </c>
      <c r="C101" s="110"/>
      <c r="D101" s="110"/>
      <c r="E101" s="80"/>
      <c r="F101" s="84">
        <f t="shared" si="2"/>
        <v>0</v>
      </c>
      <c r="G101" s="84"/>
    </row>
    <row r="102" spans="1:7" x14ac:dyDescent="0.25">
      <c r="A102" s="110" t="s">
        <v>108</v>
      </c>
      <c r="B102" s="111">
        <v>2650.35</v>
      </c>
      <c r="C102" s="110"/>
      <c r="D102" s="110"/>
      <c r="E102" s="82">
        <v>688.36</v>
      </c>
      <c r="F102" s="84">
        <f t="shared" si="2"/>
        <v>25.972418737147926</v>
      </c>
      <c r="G102" s="84"/>
    </row>
    <row r="103" spans="1:7" ht="26.25" x14ac:dyDescent="0.25">
      <c r="A103" s="110" t="s">
        <v>107</v>
      </c>
      <c r="B103" s="112">
        <v>26.27</v>
      </c>
      <c r="C103" s="110"/>
      <c r="D103" s="110"/>
      <c r="E103" s="82">
        <v>427</v>
      </c>
      <c r="F103" s="84">
        <f t="shared" si="2"/>
        <v>1625.4282451465551</v>
      </c>
      <c r="G103" s="84"/>
    </row>
    <row r="104" spans="1:7" ht="26.25" x14ac:dyDescent="0.25">
      <c r="A104" s="110" t="s">
        <v>105</v>
      </c>
      <c r="B104" s="111">
        <v>27080.28</v>
      </c>
      <c r="C104" s="110"/>
      <c r="D104" s="110"/>
      <c r="E104" s="81">
        <v>28752.5</v>
      </c>
      <c r="F104" s="84">
        <f t="shared" si="2"/>
        <v>106.1750469345221</v>
      </c>
      <c r="G104" s="84"/>
    </row>
    <row r="105" spans="1:7" ht="26.25" x14ac:dyDescent="0.25">
      <c r="A105" s="110" t="s">
        <v>106</v>
      </c>
      <c r="B105" s="110"/>
      <c r="C105" s="110"/>
      <c r="D105" s="110"/>
      <c r="E105" s="82">
        <v>699.27</v>
      </c>
      <c r="F105" s="84"/>
      <c r="G105" s="84"/>
    </row>
    <row r="106" spans="1:7" ht="26.25" x14ac:dyDescent="0.25">
      <c r="A106" s="110" t="s">
        <v>147</v>
      </c>
      <c r="B106" s="110"/>
      <c r="C106" s="110"/>
      <c r="D106" s="110"/>
      <c r="E106" s="82">
        <v>49.78</v>
      </c>
      <c r="F106" s="84"/>
      <c r="G106" s="84"/>
    </row>
    <row r="107" spans="1:7" x14ac:dyDescent="0.25">
      <c r="A107" s="110" t="s">
        <v>63</v>
      </c>
      <c r="B107" s="111">
        <v>58059.94</v>
      </c>
      <c r="C107" s="110"/>
      <c r="D107" s="110"/>
      <c r="E107" s="81">
        <v>66180.55</v>
      </c>
      <c r="F107" s="84">
        <f t="shared" si="2"/>
        <v>113.98659729927381</v>
      </c>
      <c r="G107" s="84"/>
    </row>
    <row r="108" spans="1:7" ht="26.25" x14ac:dyDescent="0.25">
      <c r="A108" s="110" t="s">
        <v>107</v>
      </c>
      <c r="B108" s="110"/>
      <c r="C108" s="110"/>
      <c r="D108" s="110"/>
      <c r="E108" s="82">
        <v>456.8</v>
      </c>
      <c r="F108" s="84"/>
      <c r="G108" s="84"/>
    </row>
    <row r="109" spans="1:7" ht="26.25" x14ac:dyDescent="0.25">
      <c r="A109" s="110" t="s">
        <v>105</v>
      </c>
      <c r="B109" s="111">
        <v>58059.94</v>
      </c>
      <c r="C109" s="110"/>
      <c r="D109" s="110"/>
      <c r="E109" s="81">
        <v>58114.76</v>
      </c>
      <c r="F109" s="84">
        <f t="shared" si="2"/>
        <v>100.0944196635408</v>
      </c>
      <c r="G109" s="84"/>
    </row>
    <row r="110" spans="1:7" ht="26.25" x14ac:dyDescent="0.25">
      <c r="A110" s="110" t="s">
        <v>106</v>
      </c>
      <c r="B110" s="110"/>
      <c r="C110" s="110"/>
      <c r="D110" s="110"/>
      <c r="E110" s="81">
        <v>7608.99</v>
      </c>
      <c r="F110" s="84"/>
      <c r="G110" s="84"/>
    </row>
    <row r="111" spans="1:7" x14ac:dyDescent="0.25">
      <c r="A111" s="110" t="s">
        <v>64</v>
      </c>
      <c r="B111" s="111">
        <v>192480.52</v>
      </c>
      <c r="C111" s="110"/>
      <c r="D111" s="110"/>
      <c r="E111" s="81">
        <v>174722.27</v>
      </c>
      <c r="F111" s="84">
        <f t="shared" si="2"/>
        <v>90.774001441808252</v>
      </c>
      <c r="G111" s="84"/>
    </row>
    <row r="112" spans="1:7" x14ac:dyDescent="0.25">
      <c r="A112" s="110" t="s">
        <v>108</v>
      </c>
      <c r="B112" s="111">
        <v>101899.54</v>
      </c>
      <c r="C112" s="110"/>
      <c r="D112" s="110"/>
      <c r="E112" s="81">
        <v>82392.84</v>
      </c>
      <c r="F112" s="84">
        <f t="shared" si="2"/>
        <v>80.85693026680984</v>
      </c>
      <c r="G112" s="84"/>
    </row>
    <row r="113" spans="1:7" ht="26.25" x14ac:dyDescent="0.25">
      <c r="A113" s="110" t="s">
        <v>107</v>
      </c>
      <c r="B113" s="111">
        <v>11384.22</v>
      </c>
      <c r="C113" s="110"/>
      <c r="D113" s="110"/>
      <c r="E113" s="81">
        <v>14653.81</v>
      </c>
      <c r="F113" s="84">
        <f t="shared" si="2"/>
        <v>128.72036907227724</v>
      </c>
      <c r="G113" s="84"/>
    </row>
    <row r="114" spans="1:7" ht="26.25" x14ac:dyDescent="0.25">
      <c r="A114" s="110" t="s">
        <v>105</v>
      </c>
      <c r="B114" s="111">
        <v>79196.759999999995</v>
      </c>
      <c r="C114" s="110"/>
      <c r="D114" s="110"/>
      <c r="E114" s="81">
        <v>69576.710000000006</v>
      </c>
      <c r="F114" s="84">
        <f t="shared" si="2"/>
        <v>87.852975298484452</v>
      </c>
      <c r="G114" s="84"/>
    </row>
    <row r="115" spans="1:7" ht="26.25" x14ac:dyDescent="0.25">
      <c r="A115" s="110" t="s">
        <v>106</v>
      </c>
      <c r="B115" s="110"/>
      <c r="C115" s="110"/>
      <c r="D115" s="110"/>
      <c r="E115" s="81">
        <v>8098.91</v>
      </c>
      <c r="F115" s="84"/>
      <c r="G115" s="84"/>
    </row>
    <row r="116" spans="1:7" ht="26.25" x14ac:dyDescent="0.25">
      <c r="A116" s="110" t="s">
        <v>65</v>
      </c>
      <c r="B116" s="110"/>
      <c r="C116" s="110"/>
      <c r="D116" s="110"/>
      <c r="E116" s="82">
        <v>700.24</v>
      </c>
      <c r="F116" s="84"/>
      <c r="G116" s="84"/>
    </row>
    <row r="117" spans="1:7" ht="26.25" x14ac:dyDescent="0.25">
      <c r="A117" s="110" t="s">
        <v>105</v>
      </c>
      <c r="B117" s="110"/>
      <c r="C117" s="110"/>
      <c r="D117" s="110"/>
      <c r="E117" s="82">
        <v>700.24</v>
      </c>
      <c r="F117" s="84"/>
      <c r="G117" s="84"/>
    </row>
    <row r="118" spans="1:7" x14ac:dyDescent="0.25">
      <c r="A118" s="110" t="s">
        <v>66</v>
      </c>
      <c r="B118" s="111">
        <v>17251.91</v>
      </c>
      <c r="C118" s="110"/>
      <c r="D118" s="110"/>
      <c r="E118" s="81">
        <v>22508.48</v>
      </c>
      <c r="F118" s="84">
        <f t="shared" si="2"/>
        <v>130.46949584133003</v>
      </c>
      <c r="G118" s="84"/>
    </row>
    <row r="119" spans="1:7" x14ac:dyDescent="0.25">
      <c r="A119" s="110" t="s">
        <v>110</v>
      </c>
      <c r="B119" s="111">
        <v>2389.0100000000002</v>
      </c>
      <c r="C119" s="110"/>
      <c r="D119" s="110"/>
      <c r="E119" s="80"/>
      <c r="F119" s="84">
        <f t="shared" si="2"/>
        <v>0</v>
      </c>
      <c r="G119" s="84"/>
    </row>
    <row r="120" spans="1:7" x14ac:dyDescent="0.25">
      <c r="A120" s="110" t="s">
        <v>108</v>
      </c>
      <c r="B120" s="112">
        <v>200.15</v>
      </c>
      <c r="C120" s="110"/>
      <c r="D120" s="110"/>
      <c r="E120" s="81">
        <v>2260.84</v>
      </c>
      <c r="F120" s="84">
        <f t="shared" si="2"/>
        <v>1129.5728203847116</v>
      </c>
      <c r="G120" s="84"/>
    </row>
    <row r="121" spans="1:7" ht="26.25" x14ac:dyDescent="0.25">
      <c r="A121" s="110" t="s">
        <v>107</v>
      </c>
      <c r="B121" s="112">
        <v>48.96</v>
      </c>
      <c r="C121" s="110"/>
      <c r="D121" s="110"/>
      <c r="E121" s="81">
        <v>13462.05</v>
      </c>
      <c r="F121" s="84">
        <f t="shared" si="2"/>
        <v>27496.017156862741</v>
      </c>
      <c r="G121" s="84"/>
    </row>
    <row r="122" spans="1:7" ht="26.25" x14ac:dyDescent="0.25">
      <c r="A122" s="110" t="s">
        <v>105</v>
      </c>
      <c r="B122" s="111">
        <v>14613.79</v>
      </c>
      <c r="C122" s="110"/>
      <c r="D122" s="110"/>
      <c r="E122" s="81">
        <v>5697.59</v>
      </c>
      <c r="F122" s="84">
        <f t="shared" si="2"/>
        <v>38.987764296599309</v>
      </c>
      <c r="G122" s="84"/>
    </row>
    <row r="123" spans="1:7" ht="26.25" x14ac:dyDescent="0.25">
      <c r="A123" s="110" t="s">
        <v>106</v>
      </c>
      <c r="B123" s="110"/>
      <c r="C123" s="110"/>
      <c r="D123" s="110"/>
      <c r="E123" s="81">
        <v>1088</v>
      </c>
      <c r="F123" s="84"/>
      <c r="G123" s="84"/>
    </row>
    <row r="124" spans="1:7" ht="26.25" x14ac:dyDescent="0.25">
      <c r="A124" s="110" t="s">
        <v>67</v>
      </c>
      <c r="B124" s="111">
        <v>4387.79</v>
      </c>
      <c r="C124" s="110"/>
      <c r="D124" s="110"/>
      <c r="E124" s="81">
        <v>1553.99</v>
      </c>
      <c r="F124" s="84">
        <f t="shared" si="2"/>
        <v>35.416234596459724</v>
      </c>
      <c r="G124" s="84"/>
    </row>
    <row r="125" spans="1:7" x14ac:dyDescent="0.25">
      <c r="A125" s="110" t="s">
        <v>108</v>
      </c>
      <c r="B125" s="111">
        <v>1797.3</v>
      </c>
      <c r="C125" s="110"/>
      <c r="D125" s="110"/>
      <c r="E125" s="82">
        <v>474.65</v>
      </c>
      <c r="F125" s="84">
        <f t="shared" si="2"/>
        <v>26.409058031491682</v>
      </c>
      <c r="G125" s="84"/>
    </row>
    <row r="126" spans="1:7" ht="26.25" x14ac:dyDescent="0.25">
      <c r="A126" s="110" t="s">
        <v>105</v>
      </c>
      <c r="B126" s="111">
        <v>2590.4899999999998</v>
      </c>
      <c r="C126" s="110"/>
      <c r="D126" s="110"/>
      <c r="E126" s="81">
        <v>1079.3399999999999</v>
      </c>
      <c r="F126" s="84">
        <f t="shared" si="2"/>
        <v>41.665476415658816</v>
      </c>
      <c r="G126" s="84"/>
    </row>
    <row r="127" spans="1:7" x14ac:dyDescent="0.25">
      <c r="A127" s="110" t="s">
        <v>68</v>
      </c>
      <c r="B127" s="111">
        <v>418015.25</v>
      </c>
      <c r="C127" s="111">
        <v>466653</v>
      </c>
      <c r="D127" s="111">
        <v>519270</v>
      </c>
      <c r="E127" s="81">
        <v>486311.51</v>
      </c>
      <c r="F127" s="84">
        <f t="shared" si="2"/>
        <v>116.33822211031774</v>
      </c>
      <c r="G127" s="84">
        <f t="shared" si="3"/>
        <v>93.65291852023033</v>
      </c>
    </row>
    <row r="128" spans="1:7" ht="26.25" x14ac:dyDescent="0.25">
      <c r="A128" s="110" t="s">
        <v>69</v>
      </c>
      <c r="B128" s="111">
        <v>28194.33</v>
      </c>
      <c r="C128" s="110"/>
      <c r="D128" s="110"/>
      <c r="E128" s="81">
        <v>27345.35</v>
      </c>
      <c r="F128" s="84">
        <f t="shared" si="2"/>
        <v>96.988827186175357</v>
      </c>
      <c r="G128" s="84"/>
    </row>
    <row r="129" spans="1:7" x14ac:dyDescent="0.25">
      <c r="A129" s="110" t="s">
        <v>108</v>
      </c>
      <c r="B129" s="111">
        <v>8838.81</v>
      </c>
      <c r="C129" s="110"/>
      <c r="D129" s="110"/>
      <c r="E129" s="82">
        <v>397.2</v>
      </c>
      <c r="F129" s="84">
        <f t="shared" si="2"/>
        <v>4.4938176066687712</v>
      </c>
      <c r="G129" s="84"/>
    </row>
    <row r="130" spans="1:7" ht="26.25" x14ac:dyDescent="0.25">
      <c r="A130" s="110" t="s">
        <v>105</v>
      </c>
      <c r="B130" s="111">
        <v>19355.52</v>
      </c>
      <c r="C130" s="110"/>
      <c r="D130" s="110"/>
      <c r="E130" s="81">
        <v>26948.15</v>
      </c>
      <c r="F130" s="84">
        <f t="shared" si="2"/>
        <v>139.22720753562808</v>
      </c>
      <c r="G130" s="84"/>
    </row>
    <row r="131" spans="1:7" ht="26.25" x14ac:dyDescent="0.25">
      <c r="A131" s="110" t="s">
        <v>70</v>
      </c>
      <c r="B131" s="111">
        <v>113505.38</v>
      </c>
      <c r="C131" s="110"/>
      <c r="D131" s="110"/>
      <c r="E131" s="81">
        <v>134696.95999999999</v>
      </c>
      <c r="F131" s="84">
        <f t="shared" si="2"/>
        <v>118.67011061502104</v>
      </c>
      <c r="G131" s="84"/>
    </row>
    <row r="132" spans="1:7" x14ac:dyDescent="0.25">
      <c r="A132" s="110" t="s">
        <v>108</v>
      </c>
      <c r="B132" s="111">
        <v>4900.71</v>
      </c>
      <c r="C132" s="110"/>
      <c r="D132" s="110"/>
      <c r="E132" s="81">
        <v>6036.37</v>
      </c>
      <c r="F132" s="84">
        <f t="shared" si="2"/>
        <v>123.17337691885461</v>
      </c>
      <c r="G132" s="84"/>
    </row>
    <row r="133" spans="1:7" x14ac:dyDescent="0.25">
      <c r="A133" s="110" t="s">
        <v>111</v>
      </c>
      <c r="B133" s="111">
        <v>41144.089999999997</v>
      </c>
      <c r="C133" s="110"/>
      <c r="D133" s="110"/>
      <c r="E133" s="81">
        <v>35171</v>
      </c>
      <c r="F133" s="84">
        <f t="shared" ref="F133:F196" si="4">SUM(E133/B133%)</f>
        <v>85.48250793734897</v>
      </c>
      <c r="G133" s="84"/>
    </row>
    <row r="134" spans="1:7" ht="26.25" x14ac:dyDescent="0.25">
      <c r="A134" s="110" t="s">
        <v>105</v>
      </c>
      <c r="B134" s="111">
        <v>67460.58</v>
      </c>
      <c r="C134" s="110"/>
      <c r="D134" s="110"/>
      <c r="E134" s="81">
        <v>93489.59</v>
      </c>
      <c r="F134" s="84">
        <f t="shared" si="4"/>
        <v>138.58402936944805</v>
      </c>
      <c r="G134" s="84"/>
    </row>
    <row r="135" spans="1:7" ht="26.25" x14ac:dyDescent="0.25">
      <c r="A135" s="110" t="s">
        <v>71</v>
      </c>
      <c r="B135" s="111">
        <v>4164.58</v>
      </c>
      <c r="C135" s="110"/>
      <c r="D135" s="110"/>
      <c r="E135" s="81">
        <v>1898.13</v>
      </c>
      <c r="F135" s="84">
        <f t="shared" si="4"/>
        <v>45.577945435073886</v>
      </c>
      <c r="G135" s="84"/>
    </row>
    <row r="136" spans="1:7" x14ac:dyDescent="0.25">
      <c r="A136" s="110" t="s">
        <v>108</v>
      </c>
      <c r="B136" s="111">
        <v>2250.85</v>
      </c>
      <c r="C136" s="110"/>
      <c r="D136" s="110"/>
      <c r="E136" s="80"/>
      <c r="F136" s="84">
        <f t="shared" si="4"/>
        <v>0</v>
      </c>
      <c r="G136" s="84"/>
    </row>
    <row r="137" spans="1:7" ht="26.25" x14ac:dyDescent="0.25">
      <c r="A137" s="110" t="s">
        <v>105</v>
      </c>
      <c r="B137" s="111">
        <v>1913.73</v>
      </c>
      <c r="C137" s="110"/>
      <c r="D137" s="110"/>
      <c r="E137" s="81">
        <v>1898.13</v>
      </c>
      <c r="F137" s="84">
        <f t="shared" si="4"/>
        <v>99.184837986549837</v>
      </c>
      <c r="G137" s="84"/>
    </row>
    <row r="138" spans="1:7" x14ac:dyDescent="0.25">
      <c r="A138" s="110" t="s">
        <v>72</v>
      </c>
      <c r="B138" s="111">
        <v>26943.99</v>
      </c>
      <c r="C138" s="110"/>
      <c r="D138" s="110"/>
      <c r="E138" s="81">
        <v>30349.89</v>
      </c>
      <c r="F138" s="84">
        <f t="shared" si="4"/>
        <v>112.64066680547312</v>
      </c>
      <c r="G138" s="84"/>
    </row>
    <row r="139" spans="1:7" x14ac:dyDescent="0.25">
      <c r="A139" s="110" t="s">
        <v>108</v>
      </c>
      <c r="B139" s="111">
        <v>11765.17</v>
      </c>
      <c r="C139" s="110"/>
      <c r="D139" s="110"/>
      <c r="E139" s="81">
        <v>11137.26</v>
      </c>
      <c r="F139" s="84">
        <f t="shared" si="4"/>
        <v>94.662975545614728</v>
      </c>
      <c r="G139" s="84"/>
    </row>
    <row r="140" spans="1:7" ht="26.25" x14ac:dyDescent="0.25">
      <c r="A140" s="110" t="s">
        <v>105</v>
      </c>
      <c r="B140" s="111">
        <v>15178.82</v>
      </c>
      <c r="C140" s="110"/>
      <c r="D140" s="110"/>
      <c r="E140" s="81">
        <v>19212.63</v>
      </c>
      <c r="F140" s="84">
        <f t="shared" si="4"/>
        <v>126.57525420289589</v>
      </c>
      <c r="G140" s="84"/>
    </row>
    <row r="141" spans="1:7" x14ac:dyDescent="0.25">
      <c r="A141" s="110" t="s">
        <v>73</v>
      </c>
      <c r="B141" s="111">
        <v>6089.94</v>
      </c>
      <c r="C141" s="110"/>
      <c r="D141" s="110"/>
      <c r="E141" s="81">
        <v>6306.96</v>
      </c>
      <c r="F141" s="84">
        <f t="shared" si="4"/>
        <v>103.56358190721092</v>
      </c>
      <c r="G141" s="84"/>
    </row>
    <row r="142" spans="1:7" x14ac:dyDescent="0.25">
      <c r="A142" s="110" t="s">
        <v>108</v>
      </c>
      <c r="B142" s="111">
        <v>3667.72</v>
      </c>
      <c r="C142" s="110"/>
      <c r="D142" s="110"/>
      <c r="E142" s="81">
        <v>2954.6</v>
      </c>
      <c r="F142" s="84">
        <f t="shared" si="4"/>
        <v>80.556858211641014</v>
      </c>
      <c r="G142" s="84"/>
    </row>
    <row r="143" spans="1:7" ht="26.25" x14ac:dyDescent="0.25">
      <c r="A143" s="110" t="s">
        <v>105</v>
      </c>
      <c r="B143" s="111">
        <v>2422.2199999999998</v>
      </c>
      <c r="C143" s="110"/>
      <c r="D143" s="110"/>
      <c r="E143" s="81">
        <v>3352.36</v>
      </c>
      <c r="F143" s="84">
        <f t="shared" si="4"/>
        <v>138.40031045900045</v>
      </c>
      <c r="G143" s="84"/>
    </row>
    <row r="144" spans="1:7" ht="26.25" x14ac:dyDescent="0.25">
      <c r="A144" s="110" t="s">
        <v>74</v>
      </c>
      <c r="B144" s="111">
        <v>130503.79</v>
      </c>
      <c r="C144" s="110"/>
      <c r="D144" s="110"/>
      <c r="E144" s="81">
        <v>145051.73000000001</v>
      </c>
      <c r="F144" s="84">
        <f t="shared" si="4"/>
        <v>111.14752299530919</v>
      </c>
      <c r="G144" s="84"/>
    </row>
    <row r="145" spans="1:7" x14ac:dyDescent="0.25">
      <c r="A145" s="110" t="s">
        <v>108</v>
      </c>
      <c r="B145" s="111">
        <v>6687.31</v>
      </c>
      <c r="C145" s="110"/>
      <c r="D145" s="110"/>
      <c r="E145" s="80"/>
      <c r="F145" s="84">
        <f t="shared" si="4"/>
        <v>0</v>
      </c>
      <c r="G145" s="84"/>
    </row>
    <row r="146" spans="1:7" ht="26.25" x14ac:dyDescent="0.25">
      <c r="A146" s="110" t="s">
        <v>105</v>
      </c>
      <c r="B146" s="111">
        <v>123816.48</v>
      </c>
      <c r="C146" s="110"/>
      <c r="D146" s="110"/>
      <c r="E146" s="81">
        <v>145007.93</v>
      </c>
      <c r="F146" s="84">
        <f t="shared" si="4"/>
        <v>117.11520954238078</v>
      </c>
      <c r="G146" s="84"/>
    </row>
    <row r="147" spans="1:7" ht="26.25" x14ac:dyDescent="0.25">
      <c r="A147" s="110" t="s">
        <v>147</v>
      </c>
      <c r="B147" s="110"/>
      <c r="C147" s="110"/>
      <c r="D147" s="110"/>
      <c r="E147" s="82">
        <v>43.8</v>
      </c>
      <c r="F147" s="84"/>
      <c r="G147" s="84"/>
    </row>
    <row r="148" spans="1:7" x14ac:dyDescent="0.25">
      <c r="A148" s="110" t="s">
        <v>75</v>
      </c>
      <c r="B148" s="111">
        <v>45060.05</v>
      </c>
      <c r="C148" s="110"/>
      <c r="D148" s="110"/>
      <c r="E148" s="81">
        <v>75531.31</v>
      </c>
      <c r="F148" s="84">
        <f t="shared" si="4"/>
        <v>167.62367107892689</v>
      </c>
      <c r="G148" s="84"/>
    </row>
    <row r="149" spans="1:7" x14ac:dyDescent="0.25">
      <c r="A149" s="110" t="s">
        <v>108</v>
      </c>
      <c r="B149" s="111">
        <v>4770.5600000000004</v>
      </c>
      <c r="C149" s="110"/>
      <c r="D149" s="110"/>
      <c r="E149" s="81">
        <v>2250</v>
      </c>
      <c r="F149" s="84">
        <f t="shared" si="4"/>
        <v>47.164274215186474</v>
      </c>
      <c r="G149" s="84"/>
    </row>
    <row r="150" spans="1:7" ht="26.25" x14ac:dyDescent="0.25">
      <c r="A150" s="110" t="s">
        <v>105</v>
      </c>
      <c r="B150" s="111">
        <v>40289.49</v>
      </c>
      <c r="C150" s="110"/>
      <c r="D150" s="110"/>
      <c r="E150" s="81">
        <v>73281.31</v>
      </c>
      <c r="F150" s="84">
        <f t="shared" si="4"/>
        <v>181.88691393214458</v>
      </c>
      <c r="G150" s="84"/>
    </row>
    <row r="151" spans="1:7" x14ac:dyDescent="0.25">
      <c r="A151" s="110" t="s">
        <v>76</v>
      </c>
      <c r="B151" s="111">
        <v>39672.94</v>
      </c>
      <c r="C151" s="110"/>
      <c r="D151" s="110"/>
      <c r="E151" s="81">
        <v>42281.94</v>
      </c>
      <c r="F151" s="84">
        <f t="shared" si="4"/>
        <v>106.57627087884084</v>
      </c>
      <c r="G151" s="84"/>
    </row>
    <row r="152" spans="1:7" x14ac:dyDescent="0.25">
      <c r="A152" s="110" t="s">
        <v>108</v>
      </c>
      <c r="B152" s="111">
        <v>2785.1</v>
      </c>
      <c r="C152" s="110"/>
      <c r="D152" s="110"/>
      <c r="E152" s="82">
        <v>461.66</v>
      </c>
      <c r="F152" s="84">
        <f t="shared" si="4"/>
        <v>16.576065491364766</v>
      </c>
      <c r="G152" s="84"/>
    </row>
    <row r="153" spans="1:7" x14ac:dyDescent="0.25">
      <c r="A153" s="110" t="s">
        <v>111</v>
      </c>
      <c r="B153" s="111">
        <v>14599.51</v>
      </c>
      <c r="C153" s="110"/>
      <c r="D153" s="110"/>
      <c r="E153" s="81">
        <v>19245</v>
      </c>
      <c r="F153" s="84">
        <f t="shared" si="4"/>
        <v>131.81949257201097</v>
      </c>
      <c r="G153" s="84"/>
    </row>
    <row r="154" spans="1:7" ht="26.25" x14ac:dyDescent="0.25">
      <c r="A154" s="110" t="s">
        <v>105</v>
      </c>
      <c r="B154" s="111">
        <v>22288.33</v>
      </c>
      <c r="C154" s="110"/>
      <c r="D154" s="110"/>
      <c r="E154" s="81">
        <v>22575.279999999999</v>
      </c>
      <c r="F154" s="84">
        <f t="shared" si="4"/>
        <v>101.28744504411051</v>
      </c>
      <c r="G154" s="84"/>
    </row>
    <row r="155" spans="1:7" x14ac:dyDescent="0.25">
      <c r="A155" s="110" t="s">
        <v>77</v>
      </c>
      <c r="B155" s="111">
        <v>23880.25</v>
      </c>
      <c r="C155" s="110"/>
      <c r="D155" s="110"/>
      <c r="E155" s="81">
        <v>22849.24</v>
      </c>
      <c r="F155" s="84">
        <f t="shared" si="4"/>
        <v>95.68258288753259</v>
      </c>
      <c r="G155" s="84"/>
    </row>
    <row r="156" spans="1:7" x14ac:dyDescent="0.25">
      <c r="A156" s="110" t="s">
        <v>108</v>
      </c>
      <c r="B156" s="111">
        <v>7153.6</v>
      </c>
      <c r="C156" s="110"/>
      <c r="D156" s="110"/>
      <c r="E156" s="81">
        <v>3543.42</v>
      </c>
      <c r="F156" s="84">
        <f t="shared" si="4"/>
        <v>49.533381793782155</v>
      </c>
      <c r="G156" s="84"/>
    </row>
    <row r="157" spans="1:7" ht="26.25" x14ac:dyDescent="0.25">
      <c r="A157" s="110" t="s">
        <v>105</v>
      </c>
      <c r="B157" s="111">
        <v>16726.650000000001</v>
      </c>
      <c r="C157" s="110"/>
      <c r="D157" s="110"/>
      <c r="E157" s="81">
        <v>19305.82</v>
      </c>
      <c r="F157" s="84">
        <f t="shared" si="4"/>
        <v>115.4195251290605</v>
      </c>
      <c r="G157" s="84"/>
    </row>
    <row r="158" spans="1:7" ht="26.25" x14ac:dyDescent="0.25">
      <c r="A158" s="110" t="s">
        <v>188</v>
      </c>
      <c r="B158" s="110"/>
      <c r="C158" s="111">
        <v>3982</v>
      </c>
      <c r="D158" s="110"/>
      <c r="E158" s="80"/>
      <c r="F158" s="84" t="e">
        <f t="shared" si="4"/>
        <v>#DIV/0!</v>
      </c>
      <c r="G158" s="84"/>
    </row>
    <row r="159" spans="1:7" ht="26.25" x14ac:dyDescent="0.25">
      <c r="A159" s="110" t="s">
        <v>78</v>
      </c>
      <c r="B159" s="111">
        <v>27986.31</v>
      </c>
      <c r="C159" s="111">
        <v>35304</v>
      </c>
      <c r="D159" s="111">
        <v>44200</v>
      </c>
      <c r="E159" s="81">
        <v>32318.92</v>
      </c>
      <c r="F159" s="84">
        <f t="shared" si="4"/>
        <v>115.4811763322853</v>
      </c>
      <c r="G159" s="84">
        <f t="shared" ref="G159:G196" si="5">SUM(E159/D159%)</f>
        <v>73.119728506787325</v>
      </c>
    </row>
    <row r="160" spans="1:7" ht="39" x14ac:dyDescent="0.25">
      <c r="A160" s="110" t="s">
        <v>79</v>
      </c>
      <c r="B160" s="111">
        <v>9041.14</v>
      </c>
      <c r="C160" s="110"/>
      <c r="D160" s="110"/>
      <c r="E160" s="81">
        <v>8740.35</v>
      </c>
      <c r="F160" s="84">
        <f t="shared" si="4"/>
        <v>96.673096534286614</v>
      </c>
      <c r="G160" s="84"/>
    </row>
    <row r="161" spans="1:7" x14ac:dyDescent="0.25">
      <c r="A161" s="110" t="s">
        <v>108</v>
      </c>
      <c r="B161" s="111">
        <v>2115.0300000000002</v>
      </c>
      <c r="C161" s="110"/>
      <c r="D161" s="110"/>
      <c r="E161" s="81">
        <v>8128.83</v>
      </c>
      <c r="F161" s="84">
        <f t="shared" si="4"/>
        <v>384.33639239159726</v>
      </c>
      <c r="G161" s="84"/>
    </row>
    <row r="162" spans="1:7" ht="26.25" x14ac:dyDescent="0.25">
      <c r="A162" s="110" t="s">
        <v>105</v>
      </c>
      <c r="B162" s="111">
        <v>6926.11</v>
      </c>
      <c r="C162" s="110"/>
      <c r="D162" s="110"/>
      <c r="E162" s="82">
        <v>611.52</v>
      </c>
      <c r="F162" s="84">
        <f t="shared" si="4"/>
        <v>8.8291984967030555</v>
      </c>
    </row>
    <row r="163" spans="1:7" x14ac:dyDescent="0.25">
      <c r="A163" s="110" t="s">
        <v>80</v>
      </c>
      <c r="B163" s="111">
        <v>8475.23</v>
      </c>
      <c r="C163" s="110"/>
      <c r="D163" s="110"/>
      <c r="E163" s="81">
        <v>8994.41</v>
      </c>
      <c r="F163" s="84">
        <f t="shared" si="4"/>
        <v>106.12585145181902</v>
      </c>
      <c r="G163" s="84"/>
    </row>
    <row r="164" spans="1:7" x14ac:dyDescent="0.25">
      <c r="A164" s="110" t="s">
        <v>108</v>
      </c>
      <c r="B164" s="111">
        <v>2501.5300000000002</v>
      </c>
      <c r="C164" s="110"/>
      <c r="D164" s="110"/>
      <c r="E164" s="80"/>
      <c r="F164" s="84">
        <f t="shared" si="4"/>
        <v>0</v>
      </c>
      <c r="G164" s="84"/>
    </row>
    <row r="165" spans="1:7" ht="26.25" x14ac:dyDescent="0.25">
      <c r="A165" s="110" t="s">
        <v>105</v>
      </c>
      <c r="B165" s="111">
        <v>5973.7</v>
      </c>
      <c r="C165" s="110"/>
      <c r="D165" s="110"/>
      <c r="E165" s="81">
        <v>8994.41</v>
      </c>
      <c r="F165" s="84">
        <f t="shared" si="4"/>
        <v>150.56681788506287</v>
      </c>
      <c r="G165" s="84"/>
    </row>
    <row r="166" spans="1:7" x14ac:dyDescent="0.25">
      <c r="A166" s="110" t="s">
        <v>81</v>
      </c>
      <c r="B166" s="111">
        <v>2887.42</v>
      </c>
      <c r="C166" s="110"/>
      <c r="D166" s="110"/>
      <c r="E166" s="81">
        <v>3060.69</v>
      </c>
      <c r="F166" s="84">
        <f t="shared" si="4"/>
        <v>106.00085889825519</v>
      </c>
      <c r="G166" s="84"/>
    </row>
    <row r="167" spans="1:7" x14ac:dyDescent="0.25">
      <c r="A167" s="110" t="s">
        <v>108</v>
      </c>
      <c r="B167" s="111">
        <v>2074.3000000000002</v>
      </c>
      <c r="C167" s="110"/>
      <c r="D167" s="110"/>
      <c r="E167" s="80"/>
      <c r="F167" s="84">
        <f t="shared" si="4"/>
        <v>0</v>
      </c>
      <c r="G167" s="84"/>
    </row>
    <row r="168" spans="1:7" ht="26.25" x14ac:dyDescent="0.25">
      <c r="A168" s="110" t="s">
        <v>105</v>
      </c>
      <c r="B168" s="112">
        <v>813.12</v>
      </c>
      <c r="C168" s="110"/>
      <c r="D168" s="110"/>
      <c r="E168" s="81">
        <v>3060.69</v>
      </c>
      <c r="F168" s="84">
        <f t="shared" si="4"/>
        <v>376.41307556080284</v>
      </c>
      <c r="G168" s="84"/>
    </row>
    <row r="169" spans="1:7" x14ac:dyDescent="0.25">
      <c r="A169" s="110" t="s">
        <v>82</v>
      </c>
      <c r="B169" s="111">
        <v>2050.41</v>
      </c>
      <c r="C169" s="110"/>
      <c r="D169" s="110"/>
      <c r="E169" s="81">
        <v>2274.94</v>
      </c>
      <c r="F169" s="84">
        <f t="shared" si="4"/>
        <v>110.95049282826363</v>
      </c>
      <c r="G169" s="84"/>
    </row>
    <row r="170" spans="1:7" x14ac:dyDescent="0.25">
      <c r="A170" s="110" t="s">
        <v>108</v>
      </c>
      <c r="B170" s="112">
        <v>726.66</v>
      </c>
      <c r="C170" s="110"/>
      <c r="D170" s="110"/>
      <c r="E170" s="80"/>
      <c r="F170" s="84">
        <f t="shared" si="4"/>
        <v>0</v>
      </c>
      <c r="G170" s="84"/>
    </row>
    <row r="171" spans="1:7" ht="26.25" x14ac:dyDescent="0.25">
      <c r="A171" s="110" t="s">
        <v>105</v>
      </c>
      <c r="B171" s="111">
        <v>1323.75</v>
      </c>
      <c r="C171" s="110"/>
      <c r="D171" s="110"/>
      <c r="E171" s="81">
        <v>2274.94</v>
      </c>
      <c r="F171" s="84">
        <f t="shared" si="4"/>
        <v>171.85571293673277</v>
      </c>
      <c r="G171" s="84"/>
    </row>
    <row r="172" spans="1:7" x14ac:dyDescent="0.25">
      <c r="A172" s="110" t="s">
        <v>83</v>
      </c>
      <c r="B172" s="111">
        <v>2511.2800000000002</v>
      </c>
      <c r="C172" s="110"/>
      <c r="D172" s="110"/>
      <c r="E172" s="82">
        <v>688.64</v>
      </c>
      <c r="F172" s="84">
        <f t="shared" si="4"/>
        <v>27.421872511229328</v>
      </c>
      <c r="G172" s="84"/>
    </row>
    <row r="173" spans="1:7" ht="26.25" x14ac:dyDescent="0.25">
      <c r="A173" s="110" t="s">
        <v>105</v>
      </c>
      <c r="B173" s="111">
        <v>2511.2800000000002</v>
      </c>
      <c r="C173" s="110"/>
      <c r="D173" s="110"/>
      <c r="E173" s="82">
        <v>688.64</v>
      </c>
      <c r="F173" s="84">
        <f t="shared" si="4"/>
        <v>27.421872511229328</v>
      </c>
      <c r="G173" s="84"/>
    </row>
    <row r="174" spans="1:7" x14ac:dyDescent="0.25">
      <c r="A174" s="110" t="s">
        <v>154</v>
      </c>
      <c r="B174" s="111">
        <v>2422.2399999999998</v>
      </c>
      <c r="C174" s="110"/>
      <c r="D174" s="110"/>
      <c r="E174" s="81">
        <v>7747.58</v>
      </c>
      <c r="F174" s="84">
        <f t="shared" si="4"/>
        <v>319.85187264680633</v>
      </c>
      <c r="G174" s="84"/>
    </row>
    <row r="175" spans="1:7" x14ac:dyDescent="0.25">
      <c r="A175" s="110" t="s">
        <v>108</v>
      </c>
      <c r="B175" s="111">
        <v>1700.81</v>
      </c>
      <c r="C175" s="110"/>
      <c r="D175" s="110"/>
      <c r="E175" s="82">
        <v>739.86</v>
      </c>
      <c r="F175" s="84">
        <f t="shared" si="4"/>
        <v>43.50044978569035</v>
      </c>
      <c r="G175" s="84"/>
    </row>
    <row r="176" spans="1:7" ht="26.25" x14ac:dyDescent="0.25">
      <c r="A176" s="110" t="s">
        <v>105</v>
      </c>
      <c r="B176" s="112">
        <v>721.43</v>
      </c>
      <c r="C176" s="110"/>
      <c r="D176" s="110"/>
      <c r="E176" s="81">
        <v>7007.72</v>
      </c>
      <c r="F176" s="84">
        <f t="shared" si="4"/>
        <v>971.36520521741545</v>
      </c>
      <c r="G176" s="84"/>
    </row>
    <row r="177" spans="1:7" ht="26.25" x14ac:dyDescent="0.25">
      <c r="A177" s="110" t="s">
        <v>84</v>
      </c>
      <c r="B177" s="112">
        <v>598.59</v>
      </c>
      <c r="C177" s="110"/>
      <c r="D177" s="110"/>
      <c r="E177" s="82">
        <v>812.31</v>
      </c>
      <c r="F177" s="84">
        <f t="shared" si="4"/>
        <v>135.70390417481079</v>
      </c>
      <c r="G177" s="84"/>
    </row>
    <row r="178" spans="1:7" ht="26.25" x14ac:dyDescent="0.25">
      <c r="A178" s="110" t="s">
        <v>105</v>
      </c>
      <c r="B178" s="112">
        <v>598.59</v>
      </c>
      <c r="C178" s="110"/>
      <c r="D178" s="110"/>
      <c r="E178" s="82">
        <v>812.31</v>
      </c>
      <c r="F178" s="84">
        <f t="shared" si="4"/>
        <v>135.70390417481079</v>
      </c>
      <c r="G178" s="84"/>
    </row>
    <row r="179" spans="1:7" x14ac:dyDescent="0.25">
      <c r="A179" s="110" t="s">
        <v>85</v>
      </c>
      <c r="B179" s="111">
        <v>4060.96</v>
      </c>
      <c r="C179" s="111">
        <v>5043</v>
      </c>
      <c r="D179" s="111">
        <v>8000</v>
      </c>
      <c r="E179" s="81">
        <v>4041.41</v>
      </c>
      <c r="F179" s="84">
        <f t="shared" si="4"/>
        <v>99.518586738111182</v>
      </c>
      <c r="G179" s="84">
        <f t="shared" si="5"/>
        <v>50.517624999999995</v>
      </c>
    </row>
    <row r="180" spans="1:7" x14ac:dyDescent="0.25">
      <c r="A180" s="110" t="s">
        <v>86</v>
      </c>
      <c r="B180" s="111">
        <v>4060.96</v>
      </c>
      <c r="C180" s="111">
        <v>5043</v>
      </c>
      <c r="D180" s="111">
        <v>8000</v>
      </c>
      <c r="E180" s="81">
        <v>4041.41</v>
      </c>
      <c r="F180" s="84">
        <f t="shared" si="4"/>
        <v>99.518586738111182</v>
      </c>
      <c r="G180" s="84"/>
    </row>
    <row r="181" spans="1:7" ht="26.25" x14ac:dyDescent="0.25">
      <c r="A181" s="110" t="s">
        <v>87</v>
      </c>
      <c r="B181" s="111">
        <v>3166.22</v>
      </c>
      <c r="C181" s="110"/>
      <c r="D181" s="110"/>
      <c r="E181" s="81">
        <v>3503.69</v>
      </c>
      <c r="F181" s="84">
        <f t="shared" si="4"/>
        <v>110.65845077095085</v>
      </c>
      <c r="G181" s="84"/>
    </row>
    <row r="182" spans="1:7" ht="26.25" x14ac:dyDescent="0.25">
      <c r="A182" s="110" t="s">
        <v>105</v>
      </c>
      <c r="B182" s="111">
        <v>3166.22</v>
      </c>
      <c r="C182" s="110"/>
      <c r="D182" s="110"/>
      <c r="E182" s="81">
        <v>3503.69</v>
      </c>
      <c r="F182" s="84">
        <f t="shared" si="4"/>
        <v>110.65845077095085</v>
      </c>
      <c r="G182" s="84"/>
    </row>
    <row r="183" spans="1:7" x14ac:dyDescent="0.25">
      <c r="A183" s="110" t="s">
        <v>88</v>
      </c>
      <c r="B183" s="112">
        <v>888.1</v>
      </c>
      <c r="C183" s="110"/>
      <c r="D183" s="110"/>
      <c r="E183" s="82">
        <v>537.72</v>
      </c>
      <c r="F183" s="84">
        <f t="shared" si="4"/>
        <v>60.547235671658598</v>
      </c>
      <c r="G183" s="84"/>
    </row>
    <row r="184" spans="1:7" ht="26.25" x14ac:dyDescent="0.25">
      <c r="A184" s="110" t="s">
        <v>105</v>
      </c>
      <c r="B184" s="112">
        <v>435.57</v>
      </c>
      <c r="C184" s="110"/>
      <c r="D184" s="110"/>
      <c r="E184" s="82">
        <v>537.72</v>
      </c>
      <c r="F184" s="84">
        <f t="shared" si="4"/>
        <v>123.45202837660997</v>
      </c>
      <c r="G184" s="84"/>
    </row>
    <row r="185" spans="1:7" ht="26.25" x14ac:dyDescent="0.25">
      <c r="A185" s="110" t="s">
        <v>106</v>
      </c>
      <c r="B185" s="112">
        <v>452.53</v>
      </c>
      <c r="C185" s="110"/>
      <c r="D185" s="110"/>
      <c r="E185" s="80"/>
      <c r="F185" s="84">
        <f t="shared" si="4"/>
        <v>0</v>
      </c>
      <c r="G185" s="84"/>
    </row>
    <row r="186" spans="1:7" ht="26.25" x14ac:dyDescent="0.25">
      <c r="A186" s="110" t="s">
        <v>178</v>
      </c>
      <c r="B186" s="112">
        <v>6.64</v>
      </c>
      <c r="C186" s="110"/>
      <c r="D186" s="110"/>
      <c r="E186" s="80"/>
      <c r="F186" s="84">
        <f t="shared" si="4"/>
        <v>0</v>
      </c>
      <c r="G186" s="84"/>
    </row>
    <row r="187" spans="1:7" ht="26.25" x14ac:dyDescent="0.25">
      <c r="A187" s="110" t="s">
        <v>105</v>
      </c>
      <c r="B187" s="112">
        <v>6.64</v>
      </c>
      <c r="C187" s="110"/>
      <c r="D187" s="110"/>
      <c r="E187" s="80"/>
      <c r="F187" s="84">
        <f t="shared" si="4"/>
        <v>0</v>
      </c>
      <c r="G187" s="84"/>
    </row>
    <row r="188" spans="1:7" ht="39" x14ac:dyDescent="0.25">
      <c r="A188" s="110" t="s">
        <v>189</v>
      </c>
      <c r="B188" s="110"/>
      <c r="C188" s="111">
        <v>6636</v>
      </c>
      <c r="D188" s="110"/>
      <c r="E188" s="80"/>
      <c r="F188" s="84"/>
      <c r="G188" s="84"/>
    </row>
    <row r="189" spans="1:7" ht="26.25" x14ac:dyDescent="0.25">
      <c r="A189" s="110" t="s">
        <v>190</v>
      </c>
      <c r="B189" s="110"/>
      <c r="C189" s="111">
        <v>6636</v>
      </c>
      <c r="D189" s="110"/>
      <c r="E189" s="80"/>
      <c r="F189" s="84"/>
      <c r="G189" s="84"/>
    </row>
    <row r="190" spans="1:7" x14ac:dyDescent="0.25">
      <c r="A190" s="110" t="s">
        <v>89</v>
      </c>
      <c r="B190" s="112">
        <v>231.84</v>
      </c>
      <c r="C190" s="111">
        <v>4645</v>
      </c>
      <c r="D190" s="111">
        <v>4000</v>
      </c>
      <c r="E190" s="81">
        <v>1486.19</v>
      </c>
      <c r="F190" s="84">
        <f t="shared" si="4"/>
        <v>641.04123533471363</v>
      </c>
      <c r="G190" s="84">
        <f t="shared" si="5"/>
        <v>37.15475</v>
      </c>
    </row>
    <row r="191" spans="1:7" x14ac:dyDescent="0.25">
      <c r="A191" s="110" t="s">
        <v>90</v>
      </c>
      <c r="B191" s="112">
        <v>231.84</v>
      </c>
      <c r="C191" s="111">
        <v>4645</v>
      </c>
      <c r="D191" s="111">
        <v>4000</v>
      </c>
      <c r="E191" s="81">
        <v>1486.19</v>
      </c>
      <c r="F191" s="84"/>
      <c r="G191" s="84"/>
    </row>
    <row r="192" spans="1:7" ht="26.25" x14ac:dyDescent="0.25">
      <c r="A192" s="110" t="s">
        <v>91</v>
      </c>
      <c r="B192" s="110"/>
      <c r="C192" s="110"/>
      <c r="D192" s="110"/>
      <c r="E192" s="82">
        <v>80</v>
      </c>
      <c r="F192" s="84"/>
      <c r="G192" s="84"/>
    </row>
    <row r="193" spans="1:7" ht="26.25" x14ac:dyDescent="0.25">
      <c r="A193" s="110" t="s">
        <v>105</v>
      </c>
      <c r="B193" s="110"/>
      <c r="C193" s="110"/>
      <c r="D193" s="110"/>
      <c r="E193" s="82">
        <v>80</v>
      </c>
      <c r="F193" s="84"/>
      <c r="G193" s="84"/>
    </row>
    <row r="194" spans="1:7" ht="26.25" x14ac:dyDescent="0.25">
      <c r="A194" s="110" t="s">
        <v>92</v>
      </c>
      <c r="B194" s="112">
        <v>231.84</v>
      </c>
      <c r="C194" s="110"/>
      <c r="D194" s="110"/>
      <c r="E194" s="81">
        <v>1406.19</v>
      </c>
      <c r="F194" s="84">
        <f t="shared" si="4"/>
        <v>606.53467908902689</v>
      </c>
      <c r="G194" s="84"/>
    </row>
    <row r="195" spans="1:7" ht="26.25" x14ac:dyDescent="0.25">
      <c r="A195" s="110" t="s">
        <v>105</v>
      </c>
      <c r="B195" s="112">
        <v>231.84</v>
      </c>
      <c r="C195" s="110"/>
      <c r="D195" s="110"/>
      <c r="E195" s="81">
        <v>1406.19</v>
      </c>
      <c r="F195" s="84"/>
      <c r="G195" s="84"/>
    </row>
    <row r="196" spans="1:7" ht="26.25" x14ac:dyDescent="0.25">
      <c r="A196" s="110" t="s">
        <v>19</v>
      </c>
      <c r="B196" s="111">
        <v>65837.88</v>
      </c>
      <c r="C196" s="111">
        <v>650654</v>
      </c>
      <c r="D196" s="111">
        <v>890880</v>
      </c>
      <c r="E196" s="81">
        <v>118809.8</v>
      </c>
      <c r="F196" s="84">
        <f t="shared" si="4"/>
        <v>180.45811924685302</v>
      </c>
      <c r="G196" s="84">
        <f t="shared" si="5"/>
        <v>13.33622934626437</v>
      </c>
    </row>
    <row r="197" spans="1:7" ht="26.25" x14ac:dyDescent="0.25">
      <c r="A197" s="110" t="s">
        <v>93</v>
      </c>
      <c r="B197" s="110"/>
      <c r="C197" s="111">
        <v>2654</v>
      </c>
      <c r="D197" s="111">
        <v>3000</v>
      </c>
      <c r="E197" s="82">
        <v>550</v>
      </c>
      <c r="F197" s="84"/>
      <c r="G197" s="84">
        <f t="shared" ref="G197:G229" si="6">SUM(E197/D197%)</f>
        <v>18.333333333333332</v>
      </c>
    </row>
    <row r="198" spans="1:7" x14ac:dyDescent="0.25">
      <c r="A198" s="110" t="s">
        <v>179</v>
      </c>
      <c r="B198" s="110"/>
      <c r="C198" s="111">
        <v>2654</v>
      </c>
      <c r="D198" s="111">
        <v>3000</v>
      </c>
      <c r="E198" s="82">
        <v>550</v>
      </c>
      <c r="F198" s="84"/>
      <c r="G198" s="84"/>
    </row>
    <row r="199" spans="1:7" x14ac:dyDescent="0.25">
      <c r="A199" s="110" t="s">
        <v>180</v>
      </c>
      <c r="B199" s="110"/>
      <c r="C199" s="110"/>
      <c r="D199" s="110"/>
      <c r="E199" s="82">
        <v>550</v>
      </c>
      <c r="F199" s="84"/>
      <c r="G199" s="84"/>
    </row>
    <row r="200" spans="1:7" ht="26.25" x14ac:dyDescent="0.25">
      <c r="A200" s="110" t="s">
        <v>105</v>
      </c>
      <c r="B200" s="110"/>
      <c r="C200" s="110"/>
      <c r="D200" s="110"/>
      <c r="E200" s="82">
        <v>550</v>
      </c>
      <c r="F200" s="84"/>
      <c r="G200" s="84"/>
    </row>
    <row r="201" spans="1:7" ht="26.25" x14ac:dyDescent="0.25">
      <c r="A201" s="110" t="s">
        <v>94</v>
      </c>
      <c r="B201" s="111">
        <v>43259.31</v>
      </c>
      <c r="C201" s="111">
        <v>110160</v>
      </c>
      <c r="D201" s="111">
        <v>106036</v>
      </c>
      <c r="E201" s="81">
        <v>60347.35</v>
      </c>
      <c r="F201" s="84">
        <f t="shared" ref="F201:F229" si="7">SUM(E201/B201%)</f>
        <v>139.50141599577063</v>
      </c>
      <c r="G201" s="84">
        <f t="shared" si="6"/>
        <v>56.91213361499868</v>
      </c>
    </row>
    <row r="202" spans="1:7" x14ac:dyDescent="0.25">
      <c r="A202" s="110" t="s">
        <v>95</v>
      </c>
      <c r="B202" s="111">
        <v>28394.36</v>
      </c>
      <c r="C202" s="111">
        <v>63707</v>
      </c>
      <c r="D202" s="111">
        <v>67036</v>
      </c>
      <c r="E202" s="81">
        <v>42147.35</v>
      </c>
      <c r="F202" s="84">
        <f t="shared" si="7"/>
        <v>148.43564003555636</v>
      </c>
      <c r="G202" s="84">
        <f t="shared" si="6"/>
        <v>62.872710185571925</v>
      </c>
    </row>
    <row r="203" spans="1:7" x14ac:dyDescent="0.25">
      <c r="A203" s="110" t="s">
        <v>96</v>
      </c>
      <c r="B203" s="111">
        <v>8854.01</v>
      </c>
      <c r="C203" s="110"/>
      <c r="D203" s="110"/>
      <c r="E203" s="81">
        <v>18342.43</v>
      </c>
      <c r="F203" s="84">
        <f t="shared" si="7"/>
        <v>207.16522795885709</v>
      </c>
      <c r="G203" s="84"/>
    </row>
    <row r="204" spans="1:7" ht="26.25" x14ac:dyDescent="0.25">
      <c r="A204" s="110" t="s">
        <v>105</v>
      </c>
      <c r="B204" s="111">
        <v>8854.01</v>
      </c>
      <c r="C204" s="110"/>
      <c r="D204" s="110"/>
      <c r="E204" s="81">
        <v>17015.2</v>
      </c>
      <c r="F204" s="84">
        <f t="shared" si="7"/>
        <v>192.17507095654966</v>
      </c>
      <c r="G204" s="84"/>
    </row>
    <row r="205" spans="1:7" ht="26.25" x14ac:dyDescent="0.25">
      <c r="A205" s="110" t="s">
        <v>106</v>
      </c>
      <c r="B205" s="110"/>
      <c r="C205" s="110"/>
      <c r="D205" s="110"/>
      <c r="E205" s="81">
        <v>1327.23</v>
      </c>
      <c r="F205" s="84"/>
      <c r="G205" s="84"/>
    </row>
    <row r="206" spans="1:7" ht="26.25" x14ac:dyDescent="0.25">
      <c r="A206" s="110" t="s">
        <v>161</v>
      </c>
      <c r="B206" s="112">
        <v>591.01</v>
      </c>
      <c r="C206" s="110"/>
      <c r="D206" s="110"/>
      <c r="E206" s="82">
        <v>80</v>
      </c>
      <c r="F206" s="84">
        <f t="shared" si="7"/>
        <v>13.536149980541785</v>
      </c>
      <c r="G206" s="84"/>
    </row>
    <row r="207" spans="1:7" ht="26.25" x14ac:dyDescent="0.25">
      <c r="A207" s="110" t="s">
        <v>105</v>
      </c>
      <c r="B207" s="112">
        <v>591.01</v>
      </c>
      <c r="C207" s="110"/>
      <c r="D207" s="110"/>
      <c r="E207" s="82">
        <v>80</v>
      </c>
      <c r="F207" s="84">
        <f t="shared" si="7"/>
        <v>13.536149980541785</v>
      </c>
      <c r="G207" s="84"/>
    </row>
    <row r="208" spans="1:7" ht="26.25" x14ac:dyDescent="0.25">
      <c r="A208" s="110" t="s">
        <v>97</v>
      </c>
      <c r="B208" s="111">
        <v>18775.07</v>
      </c>
      <c r="C208" s="110"/>
      <c r="D208" s="110"/>
      <c r="E208" s="81">
        <v>23514.93</v>
      </c>
      <c r="F208" s="84">
        <f t="shared" si="7"/>
        <v>125.24549841891402</v>
      </c>
      <c r="G208" s="84"/>
    </row>
    <row r="209" spans="1:7" x14ac:dyDescent="0.25">
      <c r="A209" s="110" t="s">
        <v>110</v>
      </c>
      <c r="B209" s="111">
        <v>8228.82</v>
      </c>
      <c r="C209" s="110"/>
      <c r="D209" s="110"/>
      <c r="E209" s="81">
        <v>6636</v>
      </c>
      <c r="F209" s="84">
        <f t="shared" si="7"/>
        <v>80.643397230708658</v>
      </c>
      <c r="G209" s="84"/>
    </row>
    <row r="210" spans="1:7" ht="26.25" x14ac:dyDescent="0.25">
      <c r="A210" s="110" t="s">
        <v>105</v>
      </c>
      <c r="B210" s="111">
        <v>10546.25</v>
      </c>
      <c r="C210" s="110"/>
      <c r="D210" s="110"/>
      <c r="E210" s="81">
        <v>16878.93</v>
      </c>
      <c r="F210" s="84">
        <f t="shared" si="7"/>
        <v>160.04674647386511</v>
      </c>
      <c r="G210" s="84"/>
    </row>
    <row r="211" spans="1:7" ht="26.25" x14ac:dyDescent="0.25">
      <c r="A211" s="110" t="s">
        <v>181</v>
      </c>
      <c r="B211" s="112">
        <v>174.27</v>
      </c>
      <c r="C211" s="110"/>
      <c r="D211" s="110"/>
      <c r="E211" s="82">
        <v>209.99</v>
      </c>
      <c r="F211" s="84">
        <f t="shared" si="7"/>
        <v>120.49693005107018</v>
      </c>
      <c r="G211" s="84"/>
    </row>
    <row r="212" spans="1:7" ht="26.25" x14ac:dyDescent="0.25">
      <c r="A212" s="110" t="s">
        <v>105</v>
      </c>
      <c r="B212" s="112">
        <v>174.27</v>
      </c>
      <c r="C212" s="110"/>
      <c r="D212" s="110"/>
      <c r="E212" s="82">
        <v>209.99</v>
      </c>
      <c r="F212" s="84">
        <f t="shared" si="7"/>
        <v>120.49693005107018</v>
      </c>
      <c r="G212" s="84"/>
    </row>
    <row r="213" spans="1:7" x14ac:dyDescent="0.25">
      <c r="A213" s="110" t="s">
        <v>98</v>
      </c>
      <c r="B213" s="111">
        <v>14864.95</v>
      </c>
      <c r="C213" s="111">
        <v>46453</v>
      </c>
      <c r="D213" s="111">
        <v>39000</v>
      </c>
      <c r="E213" s="81">
        <v>18200</v>
      </c>
      <c r="F213" s="84">
        <f t="shared" si="7"/>
        <v>122.43566241393343</v>
      </c>
      <c r="G213" s="84">
        <f t="shared" si="6"/>
        <v>46.666666666666664</v>
      </c>
    </row>
    <row r="214" spans="1:7" ht="26.25" x14ac:dyDescent="0.25">
      <c r="A214" s="110" t="s">
        <v>99</v>
      </c>
      <c r="B214" s="111">
        <v>14864.95</v>
      </c>
      <c r="C214" s="110"/>
      <c r="D214" s="110"/>
      <c r="E214" s="81">
        <v>18200</v>
      </c>
      <c r="F214" s="84">
        <f t="shared" si="7"/>
        <v>122.43566241393343</v>
      </c>
      <c r="G214" s="84"/>
    </row>
    <row r="215" spans="1:7" x14ac:dyDescent="0.25">
      <c r="A215" s="110" t="s">
        <v>110</v>
      </c>
      <c r="B215" s="111">
        <v>6636.14</v>
      </c>
      <c r="C215" s="110"/>
      <c r="D215" s="110"/>
      <c r="E215" s="80"/>
      <c r="F215" s="84">
        <f t="shared" si="7"/>
        <v>0</v>
      </c>
      <c r="G215" s="84"/>
    </row>
    <row r="216" spans="1:7" x14ac:dyDescent="0.25">
      <c r="A216" s="110" t="s">
        <v>108</v>
      </c>
      <c r="B216" s="111">
        <v>4247.13</v>
      </c>
      <c r="C216" s="110"/>
      <c r="D216" s="110"/>
      <c r="E216" s="80"/>
      <c r="F216" s="84">
        <f t="shared" si="7"/>
        <v>0</v>
      </c>
      <c r="G216" s="84"/>
    </row>
    <row r="217" spans="1:7" ht="26.25" x14ac:dyDescent="0.25">
      <c r="A217" s="110" t="s">
        <v>105</v>
      </c>
      <c r="B217" s="110"/>
      <c r="C217" s="110"/>
      <c r="D217" s="110"/>
      <c r="E217" s="81">
        <v>14200</v>
      </c>
      <c r="F217" s="84"/>
      <c r="G217" s="84"/>
    </row>
    <row r="218" spans="1:7" ht="26.25" x14ac:dyDescent="0.25">
      <c r="A218" s="110" t="s">
        <v>106</v>
      </c>
      <c r="B218" s="111">
        <v>3981.68</v>
      </c>
      <c r="C218" s="110"/>
      <c r="D218" s="110"/>
      <c r="E218" s="81">
        <v>4000</v>
      </c>
      <c r="F218" s="84">
        <f t="shared" si="7"/>
        <v>100.46010729139458</v>
      </c>
      <c r="G218" s="84"/>
    </row>
    <row r="219" spans="1:7" ht="26.25" x14ac:dyDescent="0.25">
      <c r="A219" s="110" t="s">
        <v>100</v>
      </c>
      <c r="B219" s="111">
        <v>22578.57</v>
      </c>
      <c r="C219" s="111">
        <v>537840</v>
      </c>
      <c r="D219" s="111">
        <v>781844</v>
      </c>
      <c r="E219" s="81">
        <v>57912.45</v>
      </c>
      <c r="F219" s="84">
        <f t="shared" si="7"/>
        <v>256.49299313464047</v>
      </c>
      <c r="G219" s="84">
        <f t="shared" si="6"/>
        <v>7.4071617867502981</v>
      </c>
    </row>
    <row r="220" spans="1:7" ht="26.25" x14ac:dyDescent="0.25">
      <c r="A220" s="110" t="s">
        <v>101</v>
      </c>
      <c r="B220" s="111">
        <v>20114.05</v>
      </c>
      <c r="C220" s="111">
        <v>528549</v>
      </c>
      <c r="D220" s="111">
        <v>771844</v>
      </c>
      <c r="E220" s="81">
        <v>57912.45</v>
      </c>
      <c r="F220" s="84">
        <f t="shared" si="7"/>
        <v>287.92038401018192</v>
      </c>
      <c r="G220" s="84">
        <f t="shared" si="6"/>
        <v>7.5031288706007953</v>
      </c>
    </row>
    <row r="221" spans="1:7" ht="26.25" x14ac:dyDescent="0.25">
      <c r="A221" s="110" t="s">
        <v>102</v>
      </c>
      <c r="B221" s="111">
        <v>20114.05</v>
      </c>
      <c r="C221" s="110"/>
      <c r="D221" s="110"/>
      <c r="E221" s="81">
        <v>57912.45</v>
      </c>
      <c r="F221" s="84">
        <f t="shared" si="7"/>
        <v>287.92038401018192</v>
      </c>
      <c r="G221" s="84"/>
    </row>
    <row r="222" spans="1:7" x14ac:dyDescent="0.25">
      <c r="A222" s="110" t="s">
        <v>110</v>
      </c>
      <c r="B222" s="110"/>
      <c r="C222" s="110"/>
      <c r="D222" s="110"/>
      <c r="E222" s="81">
        <v>15927</v>
      </c>
      <c r="F222" s="84"/>
      <c r="G222" s="84"/>
    </row>
    <row r="223" spans="1:7" x14ac:dyDescent="0.25">
      <c r="A223" s="110" t="s">
        <v>108</v>
      </c>
      <c r="B223" s="111">
        <v>2269.56</v>
      </c>
      <c r="C223" s="110"/>
      <c r="D223" s="110"/>
      <c r="E223" s="80"/>
      <c r="F223" s="84">
        <f t="shared" si="7"/>
        <v>0</v>
      </c>
      <c r="G223" s="84"/>
    </row>
    <row r="224" spans="1:7" ht="26.25" x14ac:dyDescent="0.25">
      <c r="A224" s="110" t="s">
        <v>105</v>
      </c>
      <c r="B224" s="111">
        <v>17844.490000000002</v>
      </c>
      <c r="C224" s="110"/>
      <c r="D224" s="110"/>
      <c r="E224" s="81">
        <v>38094.870000000003</v>
      </c>
      <c r="F224" s="84">
        <f t="shared" si="7"/>
        <v>213.48253718654888</v>
      </c>
      <c r="G224" s="84"/>
    </row>
    <row r="225" spans="1:7" ht="26.25" x14ac:dyDescent="0.25">
      <c r="A225" s="110" t="s">
        <v>106</v>
      </c>
      <c r="B225" s="110"/>
      <c r="C225" s="110"/>
      <c r="D225" s="110"/>
      <c r="E225" s="81">
        <v>3890.58</v>
      </c>
      <c r="F225" s="84"/>
      <c r="G225" s="84"/>
    </row>
    <row r="226" spans="1:7" ht="26.25" x14ac:dyDescent="0.25">
      <c r="A226" s="110" t="s">
        <v>103</v>
      </c>
      <c r="B226" s="111">
        <v>2464.52</v>
      </c>
      <c r="C226" s="111">
        <v>9291</v>
      </c>
      <c r="D226" s="111">
        <v>10000</v>
      </c>
      <c r="E226" s="80"/>
      <c r="F226" s="84">
        <f t="shared" si="7"/>
        <v>0</v>
      </c>
      <c r="G226" s="84">
        <f t="shared" si="6"/>
        <v>0</v>
      </c>
    </row>
    <row r="227" spans="1:7" ht="26.25" x14ac:dyDescent="0.25">
      <c r="A227" s="110" t="s">
        <v>104</v>
      </c>
      <c r="B227" s="111">
        <v>2464.52</v>
      </c>
      <c r="C227" s="110"/>
      <c r="D227" s="110"/>
      <c r="E227" s="80"/>
      <c r="F227" s="84">
        <f t="shared" si="7"/>
        <v>0</v>
      </c>
      <c r="G227" s="84"/>
    </row>
    <row r="228" spans="1:7" ht="26.25" x14ac:dyDescent="0.25">
      <c r="A228" s="110" t="s">
        <v>105</v>
      </c>
      <c r="B228" s="111">
        <v>2464.52</v>
      </c>
      <c r="C228" s="110"/>
      <c r="D228" s="110"/>
      <c r="E228" s="80"/>
      <c r="F228" s="84">
        <f t="shared" si="7"/>
        <v>0</v>
      </c>
      <c r="G228" s="84"/>
    </row>
    <row r="229" spans="1:7" x14ac:dyDescent="0.25">
      <c r="A229" s="110" t="s">
        <v>20</v>
      </c>
      <c r="B229" s="111">
        <v>3564412.14</v>
      </c>
      <c r="C229" s="111">
        <v>4261112</v>
      </c>
      <c r="D229" s="111">
        <v>5440414</v>
      </c>
      <c r="E229" s="81">
        <v>4310074.79</v>
      </c>
      <c r="F229" s="84">
        <f t="shared" si="7"/>
        <v>120.91965296695459</v>
      </c>
      <c r="G229" s="84">
        <f t="shared" si="6"/>
        <v>79.223286867506772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workbookViewId="0">
      <selection activeCell="F1" sqref="F1:G1"/>
    </sheetView>
  </sheetViews>
  <sheetFormatPr defaultRowHeight="15" x14ac:dyDescent="0.25"/>
  <cols>
    <col min="1" max="1" width="43.7109375" customWidth="1"/>
    <col min="2" max="2" width="17.42578125" customWidth="1"/>
    <col min="3" max="3" width="16" customWidth="1"/>
    <col min="4" max="4" width="14.85546875" customWidth="1"/>
    <col min="5" max="5" width="13.5703125" customWidth="1"/>
    <col min="6" max="6" width="13" customWidth="1"/>
    <col min="7" max="7" width="12.85546875" customWidth="1"/>
  </cols>
  <sheetData>
    <row r="1" spans="1:7" ht="51" x14ac:dyDescent="0.25">
      <c r="A1" s="113" t="s">
        <v>13</v>
      </c>
      <c r="B1" s="113" t="s">
        <v>113</v>
      </c>
      <c r="C1" s="113" t="s">
        <v>114</v>
      </c>
      <c r="D1" s="113" t="s">
        <v>185</v>
      </c>
      <c r="E1" s="113" t="s">
        <v>186</v>
      </c>
      <c r="F1" s="113" t="s">
        <v>182</v>
      </c>
      <c r="G1" s="113" t="s">
        <v>183</v>
      </c>
    </row>
    <row r="2" spans="1:7" x14ac:dyDescent="0.25">
      <c r="A2" s="99" t="s">
        <v>115</v>
      </c>
      <c r="B2" s="104">
        <v>3564412.14</v>
      </c>
      <c r="C2" s="104">
        <v>4261112</v>
      </c>
      <c r="D2" s="104">
        <v>5440414</v>
      </c>
      <c r="E2" s="104">
        <v>4310074.79</v>
      </c>
      <c r="F2" s="85">
        <f>SUM(E2/B2%)</f>
        <v>120.91965296695459</v>
      </c>
      <c r="G2" s="85">
        <f>SUM(E2/D2%)</f>
        <v>79.223286867506772</v>
      </c>
    </row>
    <row r="3" spans="1:7" x14ac:dyDescent="0.25">
      <c r="A3" s="99" t="s">
        <v>191</v>
      </c>
      <c r="B3" s="104">
        <v>3564412.14</v>
      </c>
      <c r="C3" s="104">
        <v>4261112</v>
      </c>
      <c r="D3" s="104">
        <v>5440414</v>
      </c>
      <c r="E3" s="104">
        <v>4310074.79</v>
      </c>
      <c r="F3" s="85"/>
      <c r="G3" s="85"/>
    </row>
    <row r="4" spans="1:7" x14ac:dyDescent="0.25">
      <c r="A4" s="99" t="s">
        <v>150</v>
      </c>
      <c r="B4" s="104">
        <v>62379.74</v>
      </c>
      <c r="C4" s="104">
        <v>54416</v>
      </c>
      <c r="D4" s="104">
        <v>54416</v>
      </c>
      <c r="E4" s="104">
        <v>54416</v>
      </c>
      <c r="F4" s="85">
        <f t="shared" ref="F4:F28" si="0">SUM(E4/B4%)</f>
        <v>87.233451117301883</v>
      </c>
      <c r="G4" s="85">
        <f t="shared" ref="G4:G28" si="1">SUM(E4/D4%)</f>
        <v>100</v>
      </c>
    </row>
    <row r="5" spans="1:7" x14ac:dyDescent="0.25">
      <c r="A5" s="102" t="s">
        <v>18</v>
      </c>
      <c r="B5" s="89">
        <v>55743.6</v>
      </c>
      <c r="C5" s="89">
        <v>52425</v>
      </c>
      <c r="D5" s="89">
        <v>54416</v>
      </c>
      <c r="E5" s="89">
        <v>54416</v>
      </c>
      <c r="F5" s="85">
        <f t="shared" si="0"/>
        <v>97.618381302965716</v>
      </c>
      <c r="G5" s="85">
        <f t="shared" si="1"/>
        <v>100</v>
      </c>
    </row>
    <row r="6" spans="1:7" x14ac:dyDescent="0.25">
      <c r="A6" s="102" t="s">
        <v>55</v>
      </c>
      <c r="B6" s="89">
        <v>55743.6</v>
      </c>
      <c r="C6" s="89">
        <v>52425</v>
      </c>
      <c r="D6" s="89">
        <v>54416</v>
      </c>
      <c r="E6" s="89">
        <v>54416</v>
      </c>
      <c r="F6" s="85"/>
      <c r="G6" s="85"/>
    </row>
    <row r="7" spans="1:7" x14ac:dyDescent="0.25">
      <c r="A7" s="102" t="s">
        <v>19</v>
      </c>
      <c r="B7" s="89">
        <v>6636.14</v>
      </c>
      <c r="C7" s="89">
        <v>1991</v>
      </c>
      <c r="D7" s="102"/>
      <c r="E7" s="102"/>
      <c r="F7" s="85"/>
      <c r="G7" s="85"/>
    </row>
    <row r="8" spans="1:7" ht="26.25" x14ac:dyDescent="0.25">
      <c r="A8" s="102" t="s">
        <v>94</v>
      </c>
      <c r="B8" s="89">
        <v>6636.14</v>
      </c>
      <c r="C8" s="102"/>
      <c r="D8" s="102"/>
      <c r="E8" s="102"/>
      <c r="F8" s="85"/>
      <c r="G8" s="85"/>
    </row>
    <row r="9" spans="1:7" ht="26.25" x14ac:dyDescent="0.25">
      <c r="A9" s="102" t="s">
        <v>100</v>
      </c>
      <c r="B9" s="102"/>
      <c r="C9" s="89">
        <v>1991</v>
      </c>
      <c r="D9" s="102"/>
      <c r="E9" s="102"/>
      <c r="F9" s="85"/>
      <c r="G9" s="85"/>
    </row>
    <row r="10" spans="1:7" x14ac:dyDescent="0.25">
      <c r="A10" s="99" t="s">
        <v>160</v>
      </c>
      <c r="B10" s="104">
        <v>3227531.58</v>
      </c>
      <c r="C10" s="104">
        <v>3716284</v>
      </c>
      <c r="D10" s="104">
        <v>4895706</v>
      </c>
      <c r="E10" s="104">
        <v>3918688.42</v>
      </c>
      <c r="F10" s="85">
        <f t="shared" si="0"/>
        <v>121.4144098320488</v>
      </c>
      <c r="G10" s="85">
        <f t="shared" si="1"/>
        <v>80.043377196261375</v>
      </c>
    </row>
    <row r="11" spans="1:7" x14ac:dyDescent="0.25">
      <c r="A11" s="102" t="s">
        <v>18</v>
      </c>
      <c r="B11" s="89">
        <v>3187057.03</v>
      </c>
      <c r="C11" s="89">
        <v>3127346</v>
      </c>
      <c r="D11" s="89">
        <v>4082000</v>
      </c>
      <c r="E11" s="89">
        <v>3831659.43</v>
      </c>
      <c r="F11" s="85">
        <f t="shared" si="0"/>
        <v>120.22563116794933</v>
      </c>
      <c r="G11" s="85">
        <f t="shared" si="1"/>
        <v>93.867207986281244</v>
      </c>
    </row>
    <row r="12" spans="1:7" x14ac:dyDescent="0.25">
      <c r="A12" s="102" t="s">
        <v>46</v>
      </c>
      <c r="B12" s="89">
        <v>2606407.61</v>
      </c>
      <c r="C12" s="89">
        <v>2569513</v>
      </c>
      <c r="D12" s="89">
        <v>3300000</v>
      </c>
      <c r="E12" s="89">
        <v>3165152.88</v>
      </c>
      <c r="F12" s="85">
        <f t="shared" si="0"/>
        <v>121.43737103345858</v>
      </c>
      <c r="G12" s="85">
        <f t="shared" si="1"/>
        <v>95.913723636363628</v>
      </c>
    </row>
    <row r="13" spans="1:7" x14ac:dyDescent="0.25">
      <c r="A13" s="102" t="s">
        <v>55</v>
      </c>
      <c r="B13" s="89">
        <v>576809.15</v>
      </c>
      <c r="C13" s="89">
        <v>542836</v>
      </c>
      <c r="D13" s="89">
        <v>770000</v>
      </c>
      <c r="E13" s="89">
        <v>660978.94999999995</v>
      </c>
      <c r="F13" s="85">
        <f t="shared" si="0"/>
        <v>114.59231359280621</v>
      </c>
      <c r="G13" s="85">
        <f t="shared" si="1"/>
        <v>85.841422077922076</v>
      </c>
    </row>
    <row r="14" spans="1:7" x14ac:dyDescent="0.25">
      <c r="A14" s="102" t="s">
        <v>85</v>
      </c>
      <c r="B14" s="89">
        <v>3608.43</v>
      </c>
      <c r="C14" s="89">
        <v>3716</v>
      </c>
      <c r="D14" s="89">
        <v>8000</v>
      </c>
      <c r="E14" s="89">
        <v>4041.41</v>
      </c>
      <c r="F14" s="85">
        <f t="shared" si="0"/>
        <v>111.99912427288322</v>
      </c>
      <c r="G14" s="85">
        <f t="shared" si="1"/>
        <v>50.517624999999995</v>
      </c>
    </row>
    <row r="15" spans="1:7" ht="26.25" x14ac:dyDescent="0.25">
      <c r="A15" s="102" t="s">
        <v>189</v>
      </c>
      <c r="B15" s="102"/>
      <c r="C15" s="89">
        <v>6636</v>
      </c>
      <c r="D15" s="102"/>
      <c r="E15" s="102"/>
      <c r="F15" s="85"/>
      <c r="G15" s="85"/>
    </row>
    <row r="16" spans="1:7" x14ac:dyDescent="0.25">
      <c r="A16" s="102" t="s">
        <v>89</v>
      </c>
      <c r="B16" s="92">
        <v>231.84</v>
      </c>
      <c r="C16" s="89">
        <v>4645</v>
      </c>
      <c r="D16" s="89">
        <v>4000</v>
      </c>
      <c r="E16" s="89">
        <v>1486.19</v>
      </c>
      <c r="F16" s="85">
        <f t="shared" si="0"/>
        <v>641.04123533471363</v>
      </c>
      <c r="G16" s="85">
        <f t="shared" si="1"/>
        <v>37.15475</v>
      </c>
    </row>
    <row r="17" spans="1:7" x14ac:dyDescent="0.25">
      <c r="A17" s="102" t="s">
        <v>19</v>
      </c>
      <c r="B17" s="89">
        <v>40474.550000000003</v>
      </c>
      <c r="C17" s="89">
        <v>588938</v>
      </c>
      <c r="D17" s="89">
        <v>813706</v>
      </c>
      <c r="E17" s="89">
        <v>87028.99</v>
      </c>
      <c r="F17" s="85">
        <f t="shared" si="0"/>
        <v>215.02151351898908</v>
      </c>
      <c r="G17" s="85">
        <f t="shared" si="1"/>
        <v>10.69538506536759</v>
      </c>
    </row>
    <row r="18" spans="1:7" ht="26.25" x14ac:dyDescent="0.25">
      <c r="A18" s="102" t="s">
        <v>93</v>
      </c>
      <c r="B18" s="102"/>
      <c r="C18" s="89">
        <v>2654</v>
      </c>
      <c r="D18" s="89">
        <v>3000</v>
      </c>
      <c r="E18" s="92">
        <v>550</v>
      </c>
      <c r="F18" s="85"/>
      <c r="G18" s="85">
        <f t="shared" si="1"/>
        <v>18.333333333333332</v>
      </c>
    </row>
    <row r="19" spans="1:7" ht="26.25" x14ac:dyDescent="0.25">
      <c r="A19" s="102" t="s">
        <v>94</v>
      </c>
      <c r="B19" s="89">
        <v>20165.54</v>
      </c>
      <c r="C19" s="89">
        <v>79634</v>
      </c>
      <c r="D19" s="89">
        <v>85000</v>
      </c>
      <c r="E19" s="89">
        <v>48384.12</v>
      </c>
      <c r="F19" s="85">
        <f t="shared" si="0"/>
        <v>239.93466081245529</v>
      </c>
      <c r="G19" s="85">
        <f t="shared" si="1"/>
        <v>56.922494117647062</v>
      </c>
    </row>
    <row r="20" spans="1:7" ht="26.25" x14ac:dyDescent="0.25">
      <c r="A20" s="102" t="s">
        <v>100</v>
      </c>
      <c r="B20" s="89">
        <v>20309.009999999998</v>
      </c>
      <c r="C20" s="89">
        <v>506650</v>
      </c>
      <c r="D20" s="89">
        <v>725706</v>
      </c>
      <c r="E20" s="89">
        <v>38094.870000000003</v>
      </c>
      <c r="F20" s="85">
        <f t="shared" si="0"/>
        <v>187.57620386222669</v>
      </c>
      <c r="G20" s="85">
        <f t="shared" si="1"/>
        <v>5.2493530437945948</v>
      </c>
    </row>
    <row r="21" spans="1:7" ht="26.25" x14ac:dyDescent="0.25">
      <c r="A21" s="99" t="s">
        <v>153</v>
      </c>
      <c r="B21" s="104">
        <v>274500.82</v>
      </c>
      <c r="C21" s="104">
        <v>490412</v>
      </c>
      <c r="D21" s="104">
        <v>490292</v>
      </c>
      <c r="E21" s="104">
        <v>336970.37</v>
      </c>
      <c r="F21" s="85">
        <f t="shared" si="0"/>
        <v>122.75750943111936</v>
      </c>
      <c r="G21" s="85">
        <f t="shared" si="1"/>
        <v>68.728506685811723</v>
      </c>
    </row>
    <row r="22" spans="1:7" x14ac:dyDescent="0.25">
      <c r="A22" s="102" t="s">
        <v>18</v>
      </c>
      <c r="B22" s="89">
        <v>255773.63</v>
      </c>
      <c r="C22" s="89">
        <v>430687</v>
      </c>
      <c r="D22" s="89">
        <v>413118</v>
      </c>
      <c r="E22" s="89">
        <v>305189.56</v>
      </c>
      <c r="F22" s="85">
        <f t="shared" si="0"/>
        <v>119.32018167783754</v>
      </c>
      <c r="G22" s="85">
        <f t="shared" si="1"/>
        <v>73.87467019108341</v>
      </c>
    </row>
    <row r="23" spans="1:7" x14ac:dyDescent="0.25">
      <c r="A23" s="102" t="s">
        <v>46</v>
      </c>
      <c r="B23" s="89">
        <v>47476.49</v>
      </c>
      <c r="C23" s="89">
        <v>85608</v>
      </c>
      <c r="D23" s="89">
        <v>130200</v>
      </c>
      <c r="E23" s="89">
        <v>114463.31</v>
      </c>
      <c r="F23" s="85">
        <f t="shared" si="0"/>
        <v>241.09471867023026</v>
      </c>
      <c r="G23" s="85">
        <f t="shared" si="1"/>
        <v>87.913448540706597</v>
      </c>
    </row>
    <row r="24" spans="1:7" x14ac:dyDescent="0.25">
      <c r="A24" s="102" t="s">
        <v>55</v>
      </c>
      <c r="B24" s="89">
        <v>207844.61</v>
      </c>
      <c r="C24" s="89">
        <v>343752</v>
      </c>
      <c r="D24" s="89">
        <v>282918</v>
      </c>
      <c r="E24" s="89">
        <v>190726.25</v>
      </c>
      <c r="F24" s="85">
        <f t="shared" si="0"/>
        <v>91.763866284528632</v>
      </c>
      <c r="G24" s="85">
        <f t="shared" si="1"/>
        <v>67.413968004863605</v>
      </c>
    </row>
    <row r="25" spans="1:7" x14ac:dyDescent="0.25">
      <c r="A25" s="102" t="s">
        <v>85</v>
      </c>
      <c r="B25" s="92">
        <v>452.53</v>
      </c>
      <c r="C25" s="89">
        <v>1327</v>
      </c>
      <c r="D25" s="102"/>
      <c r="E25" s="102"/>
      <c r="F25" s="85"/>
      <c r="G25" s="85"/>
    </row>
    <row r="26" spans="1:7" x14ac:dyDescent="0.25">
      <c r="A26" s="102" t="s">
        <v>19</v>
      </c>
      <c r="B26" s="89">
        <v>18727.189999999999</v>
      </c>
      <c r="C26" s="89">
        <v>59725</v>
      </c>
      <c r="D26" s="89">
        <v>77174</v>
      </c>
      <c r="E26" s="89">
        <v>31780.81</v>
      </c>
      <c r="F26" s="85">
        <f t="shared" si="0"/>
        <v>169.70410403269258</v>
      </c>
      <c r="G26" s="85">
        <f t="shared" si="1"/>
        <v>41.180721486511004</v>
      </c>
    </row>
    <row r="27" spans="1:7" ht="26.25" x14ac:dyDescent="0.25">
      <c r="A27" s="102" t="s">
        <v>94</v>
      </c>
      <c r="B27" s="89">
        <v>16457.63</v>
      </c>
      <c r="C27" s="89">
        <v>30526</v>
      </c>
      <c r="D27" s="89">
        <v>21036</v>
      </c>
      <c r="E27" s="89">
        <v>11963.23</v>
      </c>
      <c r="F27" s="85">
        <f t="shared" si="0"/>
        <v>72.691086140592532</v>
      </c>
      <c r="G27" s="85">
        <f t="shared" si="1"/>
        <v>56.87027001331051</v>
      </c>
    </row>
    <row r="28" spans="1:7" ht="26.25" x14ac:dyDescent="0.25">
      <c r="A28" s="102" t="s">
        <v>100</v>
      </c>
      <c r="B28" s="89">
        <v>2269.56</v>
      </c>
      <c r="C28" s="89">
        <v>29199</v>
      </c>
      <c r="D28" s="89">
        <v>56138</v>
      </c>
      <c r="E28" s="89">
        <v>19817.580000000002</v>
      </c>
      <c r="F28" s="85">
        <f t="shared" si="0"/>
        <v>873.19039813884638</v>
      </c>
      <c r="G28" s="85">
        <f t="shared" si="1"/>
        <v>35.301542627097511</v>
      </c>
    </row>
  </sheetData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K10" sqref="K10"/>
    </sheetView>
  </sheetViews>
  <sheetFormatPr defaultRowHeight="15" x14ac:dyDescent="0.25"/>
  <cols>
    <col min="4" max="4" width="19.42578125" customWidth="1"/>
    <col min="5" max="5" width="11.42578125" customWidth="1"/>
    <col min="8" max="8" width="20.140625" customWidth="1"/>
    <col min="9" max="9" width="13.5703125" customWidth="1"/>
  </cols>
  <sheetData>
    <row r="1" spans="1:9" ht="15.75" x14ac:dyDescent="0.25">
      <c r="A1" s="135" t="s">
        <v>184</v>
      </c>
      <c r="B1" s="135"/>
      <c r="C1" s="135"/>
      <c r="D1" s="135"/>
      <c r="E1" s="135"/>
      <c r="F1" s="135"/>
      <c r="G1" s="135"/>
      <c r="H1" s="135"/>
      <c r="I1" s="135"/>
    </row>
    <row r="2" spans="1:9" x14ac:dyDescent="0.25">
      <c r="A2" s="140" t="s">
        <v>0</v>
      </c>
      <c r="B2" s="140"/>
      <c r="C2" s="140"/>
      <c r="D2" s="140"/>
      <c r="E2" s="140"/>
      <c r="F2" s="140"/>
      <c r="G2" s="140"/>
      <c r="H2" s="141"/>
      <c r="I2" s="141"/>
    </row>
    <row r="3" spans="1:9" x14ac:dyDescent="0.25">
      <c r="A3" s="24"/>
      <c r="B3" s="24"/>
      <c r="C3" s="24"/>
      <c r="D3" s="24"/>
      <c r="E3" s="24"/>
      <c r="F3" s="24"/>
      <c r="G3" s="24"/>
      <c r="H3" s="25"/>
      <c r="I3" s="25"/>
    </row>
    <row r="4" spans="1:9" x14ac:dyDescent="0.25">
      <c r="A4" s="140" t="s">
        <v>116</v>
      </c>
      <c r="B4" s="142"/>
      <c r="C4" s="142"/>
      <c r="D4" s="142"/>
      <c r="E4" s="142"/>
      <c r="F4" s="142"/>
      <c r="G4" s="142"/>
      <c r="H4" s="142"/>
      <c r="I4" s="142"/>
    </row>
    <row r="5" spans="1:9" ht="38.25" x14ac:dyDescent="0.25">
      <c r="A5" s="26" t="s">
        <v>117</v>
      </c>
      <c r="B5" s="26" t="s">
        <v>118</v>
      </c>
      <c r="C5" s="26" t="s">
        <v>119</v>
      </c>
      <c r="D5" s="26" t="s">
        <v>120</v>
      </c>
      <c r="E5" s="26" t="s">
        <v>121</v>
      </c>
      <c r="F5" s="26" t="s">
        <v>122</v>
      </c>
      <c r="G5" s="26" t="s">
        <v>123</v>
      </c>
      <c r="H5" s="26" t="s">
        <v>124</v>
      </c>
      <c r="I5" s="26" t="s">
        <v>124</v>
      </c>
    </row>
    <row r="6" spans="1:9" x14ac:dyDescent="0.25">
      <c r="A6" s="143">
        <v>1</v>
      </c>
      <c r="B6" s="143"/>
      <c r="C6" s="143"/>
      <c r="D6" s="143"/>
      <c r="E6" s="27">
        <v>2</v>
      </c>
      <c r="F6" s="27">
        <v>3</v>
      </c>
      <c r="G6" s="27">
        <v>4</v>
      </c>
      <c r="H6" s="27" t="s">
        <v>125</v>
      </c>
      <c r="I6" s="27" t="s">
        <v>126</v>
      </c>
    </row>
    <row r="7" spans="1:9" ht="64.5" customHeight="1" x14ac:dyDescent="0.25">
      <c r="A7" s="26">
        <v>8</v>
      </c>
      <c r="B7" s="28"/>
      <c r="C7" s="28"/>
      <c r="D7" s="28" t="s">
        <v>127</v>
      </c>
      <c r="E7" s="29">
        <f>SUM(E8)</f>
        <v>0</v>
      </c>
      <c r="F7" s="29">
        <f t="shared" ref="F7:G9" si="0">SUM(F8)</f>
        <v>0</v>
      </c>
      <c r="G7" s="29">
        <f t="shared" si="0"/>
        <v>0</v>
      </c>
      <c r="H7" s="30">
        <v>0</v>
      </c>
      <c r="I7" s="30">
        <v>0</v>
      </c>
    </row>
    <row r="8" spans="1:9" ht="39" customHeight="1" x14ac:dyDescent="0.25">
      <c r="A8" s="31"/>
      <c r="B8" s="32">
        <v>84</v>
      </c>
      <c r="C8" s="33"/>
      <c r="D8" s="34" t="s">
        <v>128</v>
      </c>
      <c r="E8" s="35">
        <f>SUM(E9)</f>
        <v>0</v>
      </c>
      <c r="F8" s="35"/>
      <c r="G8" s="35">
        <f t="shared" si="0"/>
        <v>0</v>
      </c>
      <c r="H8" s="30">
        <v>0</v>
      </c>
      <c r="I8" s="30">
        <v>0</v>
      </c>
    </row>
    <row r="9" spans="1:9" ht="76.5" x14ac:dyDescent="0.25">
      <c r="A9" s="31"/>
      <c r="B9" s="36" t="s">
        <v>129</v>
      </c>
      <c r="C9" s="37"/>
      <c r="D9" s="38" t="s">
        <v>130</v>
      </c>
      <c r="E9" s="39">
        <f>SUM(E10)</f>
        <v>0</v>
      </c>
      <c r="F9" s="39"/>
      <c r="G9" s="39">
        <f t="shared" si="0"/>
        <v>0</v>
      </c>
      <c r="H9" s="30">
        <v>0</v>
      </c>
      <c r="I9" s="30"/>
    </row>
    <row r="10" spans="1:9" ht="57" customHeight="1" x14ac:dyDescent="0.25">
      <c r="A10" s="40"/>
      <c r="B10" s="41">
        <v>8422</v>
      </c>
      <c r="C10" s="42"/>
      <c r="D10" s="43" t="s">
        <v>131</v>
      </c>
      <c r="E10" s="44"/>
      <c r="F10" s="44"/>
      <c r="G10" s="45"/>
      <c r="H10" s="46">
        <v>0</v>
      </c>
      <c r="I10" s="46"/>
    </row>
    <row r="11" spans="1:9" ht="25.5" x14ac:dyDescent="0.25">
      <c r="A11" s="47"/>
      <c r="B11" s="48"/>
      <c r="C11" s="49">
        <v>81</v>
      </c>
      <c r="D11" s="50" t="s">
        <v>132</v>
      </c>
      <c r="E11" s="51">
        <f>SUM(E7)</f>
        <v>0</v>
      </c>
      <c r="F11" s="51">
        <f t="shared" ref="F11:G11" si="1">SUM(F7)</f>
        <v>0</v>
      </c>
      <c r="G11" s="51">
        <f t="shared" si="1"/>
        <v>0</v>
      </c>
      <c r="H11" s="30">
        <v>0</v>
      </c>
      <c r="I11" s="30">
        <v>0</v>
      </c>
    </row>
    <row r="12" spans="1:9" ht="38.25" x14ac:dyDescent="0.25">
      <c r="A12" s="31">
        <v>5</v>
      </c>
      <c r="B12" s="52"/>
      <c r="C12" s="53"/>
      <c r="D12" s="54" t="s">
        <v>133</v>
      </c>
      <c r="E12" s="55">
        <f>SUM(E13)</f>
        <v>0</v>
      </c>
      <c r="F12" s="55">
        <f t="shared" ref="F12:G14" si="2">SUM(F13)</f>
        <v>0</v>
      </c>
      <c r="G12" s="55">
        <f t="shared" si="2"/>
        <v>0</v>
      </c>
      <c r="H12" s="30">
        <v>0</v>
      </c>
      <c r="I12" s="30">
        <v>0</v>
      </c>
    </row>
    <row r="13" spans="1:9" ht="60.75" customHeight="1" x14ac:dyDescent="0.25">
      <c r="A13" s="56"/>
      <c r="B13" s="56">
        <v>54</v>
      </c>
      <c r="C13" s="53"/>
      <c r="D13" s="54" t="s">
        <v>134</v>
      </c>
      <c r="E13" s="55">
        <f>SUM(E14)</f>
        <v>0</v>
      </c>
      <c r="F13" s="55"/>
      <c r="G13" s="55">
        <f t="shared" si="2"/>
        <v>0</v>
      </c>
      <c r="H13" s="30">
        <v>0</v>
      </c>
      <c r="I13" s="30">
        <v>0</v>
      </c>
    </row>
    <row r="14" spans="1:9" ht="87" customHeight="1" x14ac:dyDescent="0.25">
      <c r="A14" s="56"/>
      <c r="B14" s="56" t="s">
        <v>135</v>
      </c>
      <c r="C14" s="53"/>
      <c r="D14" s="55" t="s">
        <v>136</v>
      </c>
      <c r="E14" s="55">
        <f>SUM(E15)</f>
        <v>0</v>
      </c>
      <c r="F14" s="55"/>
      <c r="G14" s="55">
        <f t="shared" si="2"/>
        <v>0</v>
      </c>
      <c r="H14" s="30">
        <v>0</v>
      </c>
      <c r="I14" s="30"/>
    </row>
    <row r="15" spans="1:9" ht="75.75" customHeight="1" x14ac:dyDescent="0.25">
      <c r="A15" s="57"/>
      <c r="B15" s="57" t="s">
        <v>137</v>
      </c>
      <c r="C15" s="58"/>
      <c r="D15" s="59" t="s">
        <v>138</v>
      </c>
      <c r="E15" s="59"/>
      <c r="F15" s="59"/>
      <c r="G15" s="60"/>
      <c r="H15" s="30">
        <v>0</v>
      </c>
      <c r="I15" s="30"/>
    </row>
    <row r="16" spans="1:9" ht="39" customHeight="1" x14ac:dyDescent="0.25">
      <c r="A16" s="47"/>
      <c r="B16" s="48"/>
      <c r="C16" s="49">
        <v>11</v>
      </c>
      <c r="D16" s="50" t="s">
        <v>139</v>
      </c>
      <c r="E16" s="51">
        <f>SUM(E12)</f>
        <v>0</v>
      </c>
      <c r="F16" s="51">
        <f t="shared" ref="F16:G16" si="3">SUM(F12)</f>
        <v>0</v>
      </c>
      <c r="G16" s="51">
        <f t="shared" si="3"/>
        <v>0</v>
      </c>
      <c r="H16" s="30">
        <v>0</v>
      </c>
      <c r="I16" s="30">
        <v>0</v>
      </c>
    </row>
    <row r="17" spans="1:9" ht="15.75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ht="15.75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ht="15.75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ht="15.75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ht="15.75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ht="15.75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ht="15.75" x14ac:dyDescent="0.25">
      <c r="A23" s="4"/>
      <c r="B23" s="4"/>
      <c r="C23" s="4"/>
      <c r="D23" s="4"/>
      <c r="E23" s="4"/>
      <c r="F23" s="4"/>
      <c r="G23" s="4"/>
      <c r="H23" s="4"/>
      <c r="I23" s="4"/>
    </row>
  </sheetData>
  <mergeCells count="4">
    <mergeCell ref="A1:I1"/>
    <mergeCell ref="A2:I2"/>
    <mergeCell ref="A4:I4"/>
    <mergeCell ref="A6:D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0"/>
  <sheetViews>
    <sheetView topLeftCell="A109" workbookViewId="0">
      <selection activeCell="G123" sqref="G123"/>
    </sheetView>
  </sheetViews>
  <sheetFormatPr defaultRowHeight="15" x14ac:dyDescent="0.25"/>
  <cols>
    <col min="1" max="1" width="39" customWidth="1"/>
    <col min="2" max="2" width="14.140625" customWidth="1"/>
    <col min="3" max="3" width="14.42578125" customWidth="1"/>
    <col min="4" max="4" width="14.7109375" customWidth="1"/>
    <col min="5" max="5" width="16" customWidth="1"/>
    <col min="6" max="6" width="10.5703125" customWidth="1"/>
    <col min="7" max="7" width="10.28515625" customWidth="1"/>
  </cols>
  <sheetData>
    <row r="1" spans="1:7" s="67" customFormat="1" ht="15.75" thickBot="1" x14ac:dyDescent="0.3"/>
    <row r="2" spans="1:7" ht="51.75" thickBot="1" x14ac:dyDescent="0.3">
      <c r="A2" s="94" t="s">
        <v>13</v>
      </c>
      <c r="B2" s="95" t="s">
        <v>113</v>
      </c>
      <c r="C2" s="95" t="s">
        <v>114</v>
      </c>
      <c r="D2" s="95" t="s">
        <v>185</v>
      </c>
      <c r="E2" s="95" t="s">
        <v>186</v>
      </c>
      <c r="F2" s="115" t="s">
        <v>182</v>
      </c>
      <c r="G2" s="97" t="s">
        <v>183</v>
      </c>
    </row>
    <row r="3" spans="1:7" x14ac:dyDescent="0.25">
      <c r="A3" s="117" t="s">
        <v>115</v>
      </c>
      <c r="B3" s="116">
        <v>3564412.14</v>
      </c>
      <c r="C3" s="116">
        <v>4261112</v>
      </c>
      <c r="D3" s="116">
        <v>5440414</v>
      </c>
      <c r="E3" s="96">
        <v>4310074.79</v>
      </c>
      <c r="F3" s="120">
        <f>SUM(E3/B3%)</f>
        <v>120.91965296695459</v>
      </c>
      <c r="G3" s="120">
        <f>SUM(E3/D3%)</f>
        <v>79.223286867506772</v>
      </c>
    </row>
    <row r="4" spans="1:7" x14ac:dyDescent="0.25">
      <c r="A4" s="66" t="s">
        <v>191</v>
      </c>
      <c r="B4" s="65">
        <v>3564412.14</v>
      </c>
      <c r="C4" s="65">
        <v>4261112</v>
      </c>
      <c r="D4" s="65">
        <v>5440414</v>
      </c>
      <c r="E4" s="93">
        <v>4310074.79</v>
      </c>
      <c r="F4" s="120"/>
      <c r="G4" s="120"/>
    </row>
    <row r="5" spans="1:7" x14ac:dyDescent="0.25">
      <c r="A5" s="66" t="s">
        <v>148</v>
      </c>
      <c r="B5" s="65">
        <v>55743.6</v>
      </c>
      <c r="C5" s="65">
        <v>54416</v>
      </c>
      <c r="D5" s="65">
        <v>54416</v>
      </c>
      <c r="E5" s="93">
        <v>54416</v>
      </c>
      <c r="F5" s="120">
        <f t="shared" ref="F5:F67" si="0">SUM(E5/B5%)</f>
        <v>97.618381302965716</v>
      </c>
      <c r="G5" s="120">
        <f t="shared" ref="G5:G67" si="1">SUM(E5/D5%)</f>
        <v>100</v>
      </c>
    </row>
    <row r="6" spans="1:7" ht="26.25" x14ac:dyDescent="0.25">
      <c r="A6" s="66" t="s">
        <v>149</v>
      </c>
      <c r="B6" s="65">
        <v>55743.6</v>
      </c>
      <c r="C6" s="65">
        <v>54416</v>
      </c>
      <c r="D6" s="65">
        <v>54416</v>
      </c>
      <c r="E6" s="93">
        <v>54416</v>
      </c>
      <c r="F6" s="120"/>
      <c r="G6" s="120"/>
    </row>
    <row r="7" spans="1:7" x14ac:dyDescent="0.25">
      <c r="A7" s="66" t="s">
        <v>150</v>
      </c>
      <c r="B7" s="65">
        <v>55743.6</v>
      </c>
      <c r="C7" s="65">
        <v>54416</v>
      </c>
      <c r="D7" s="65">
        <v>54416</v>
      </c>
      <c r="E7" s="93">
        <v>54416</v>
      </c>
      <c r="F7" s="120"/>
      <c r="G7" s="120"/>
    </row>
    <row r="8" spans="1:7" x14ac:dyDescent="0.25">
      <c r="A8" s="64" t="s">
        <v>111</v>
      </c>
      <c r="B8" s="63">
        <v>55743.6</v>
      </c>
      <c r="C8" s="63">
        <v>54416</v>
      </c>
      <c r="D8" s="63">
        <v>54416</v>
      </c>
      <c r="E8" s="119">
        <v>54416</v>
      </c>
      <c r="F8" s="120"/>
      <c r="G8" s="120"/>
    </row>
    <row r="9" spans="1:7" x14ac:dyDescent="0.25">
      <c r="A9" s="62" t="s">
        <v>18</v>
      </c>
      <c r="B9" s="61">
        <v>55743.6</v>
      </c>
      <c r="C9" s="61">
        <v>52425</v>
      </c>
      <c r="D9" s="61">
        <v>54416</v>
      </c>
      <c r="E9" s="109">
        <v>54416</v>
      </c>
      <c r="F9" s="120"/>
      <c r="G9" s="120"/>
    </row>
    <row r="10" spans="1:7" x14ac:dyDescent="0.25">
      <c r="A10" s="62" t="s">
        <v>55</v>
      </c>
      <c r="B10" s="61">
        <v>55743.6</v>
      </c>
      <c r="C10" s="61">
        <v>52425</v>
      </c>
      <c r="D10" s="61">
        <v>54416</v>
      </c>
      <c r="E10" s="109">
        <v>54416</v>
      </c>
      <c r="F10" s="120"/>
      <c r="G10" s="120"/>
    </row>
    <row r="11" spans="1:7" ht="26.25" x14ac:dyDescent="0.25">
      <c r="A11" s="62" t="s">
        <v>19</v>
      </c>
      <c r="B11" s="62"/>
      <c r="C11" s="61">
        <v>1991</v>
      </c>
      <c r="D11" s="62"/>
      <c r="E11" s="118"/>
      <c r="F11" s="120"/>
      <c r="G11" s="120"/>
    </row>
    <row r="12" spans="1:7" ht="26.25" x14ac:dyDescent="0.25">
      <c r="A12" s="62" t="s">
        <v>100</v>
      </c>
      <c r="B12" s="62"/>
      <c r="C12" s="61">
        <v>1991</v>
      </c>
      <c r="D12" s="62"/>
      <c r="E12" s="118"/>
      <c r="F12" s="120"/>
      <c r="G12" s="120"/>
    </row>
    <row r="13" spans="1:7" x14ac:dyDescent="0.25">
      <c r="A13" s="66" t="s">
        <v>151</v>
      </c>
      <c r="B13" s="65">
        <v>266578.83</v>
      </c>
      <c r="C13" s="65">
        <v>432677</v>
      </c>
      <c r="D13" s="65">
        <v>290555</v>
      </c>
      <c r="E13" s="93">
        <v>231048.7</v>
      </c>
      <c r="F13" s="120">
        <f t="shared" si="0"/>
        <v>86.671811111182379</v>
      </c>
      <c r="G13" s="120">
        <f t="shared" si="1"/>
        <v>79.519781108568083</v>
      </c>
    </row>
    <row r="14" spans="1:7" ht="26.25" x14ac:dyDescent="0.25">
      <c r="A14" s="66" t="s">
        <v>152</v>
      </c>
      <c r="B14" s="65">
        <v>229742.52</v>
      </c>
      <c r="C14" s="65">
        <v>383569</v>
      </c>
      <c r="D14" s="65">
        <v>222692</v>
      </c>
      <c r="E14" s="93">
        <v>169293.48</v>
      </c>
      <c r="F14" s="120">
        <f t="shared" si="0"/>
        <v>73.688353379252575</v>
      </c>
      <c r="G14" s="120">
        <f t="shared" si="1"/>
        <v>76.021356851615693</v>
      </c>
    </row>
    <row r="15" spans="1:7" ht="26.25" x14ac:dyDescent="0.25">
      <c r="A15" s="66" t="s">
        <v>153</v>
      </c>
      <c r="B15" s="65">
        <v>229742.52</v>
      </c>
      <c r="C15" s="65">
        <v>383569</v>
      </c>
      <c r="D15" s="65">
        <v>222692</v>
      </c>
      <c r="E15" s="93">
        <v>169293.48</v>
      </c>
      <c r="F15" s="120"/>
      <c r="G15" s="120"/>
    </row>
    <row r="16" spans="1:7" x14ac:dyDescent="0.25">
      <c r="A16" s="64" t="s">
        <v>108</v>
      </c>
      <c r="B16" s="63">
        <v>229742.52</v>
      </c>
      <c r="C16" s="63">
        <v>383569</v>
      </c>
      <c r="D16" s="63">
        <v>222692</v>
      </c>
      <c r="E16" s="119">
        <v>169293.48</v>
      </c>
      <c r="F16" s="120"/>
      <c r="G16" s="120"/>
    </row>
    <row r="17" spans="1:7" x14ac:dyDescent="0.25">
      <c r="A17" s="62" t="s">
        <v>18</v>
      </c>
      <c r="B17" s="61">
        <v>223225.83</v>
      </c>
      <c r="C17" s="61">
        <v>357025</v>
      </c>
      <c r="D17" s="61">
        <v>214000</v>
      </c>
      <c r="E17" s="109">
        <v>169293.48</v>
      </c>
      <c r="F17" s="120">
        <f t="shared" si="0"/>
        <v>75.839556739468733</v>
      </c>
      <c r="G17" s="120">
        <f t="shared" si="1"/>
        <v>79.109102803738324</v>
      </c>
    </row>
    <row r="18" spans="1:7" x14ac:dyDescent="0.25">
      <c r="A18" s="62" t="s">
        <v>46</v>
      </c>
      <c r="B18" s="61">
        <v>20646</v>
      </c>
      <c r="C18" s="61">
        <v>38491</v>
      </c>
      <c r="D18" s="61">
        <v>10000</v>
      </c>
      <c r="E18" s="109">
        <v>9767.02</v>
      </c>
      <c r="F18" s="120">
        <f t="shared" si="0"/>
        <v>47.307081274823211</v>
      </c>
      <c r="G18" s="120">
        <f t="shared" si="1"/>
        <v>97.670200000000008</v>
      </c>
    </row>
    <row r="19" spans="1:7" x14ac:dyDescent="0.25">
      <c r="A19" s="62" t="s">
        <v>55</v>
      </c>
      <c r="B19" s="61">
        <v>202579.83</v>
      </c>
      <c r="C19" s="61">
        <v>318534</v>
      </c>
      <c r="D19" s="61">
        <v>204000</v>
      </c>
      <c r="E19" s="109">
        <v>159526.46</v>
      </c>
      <c r="F19" s="120">
        <f t="shared" si="0"/>
        <v>78.747454768818784</v>
      </c>
      <c r="G19" s="120">
        <f t="shared" si="1"/>
        <v>78.199245098039214</v>
      </c>
    </row>
    <row r="20" spans="1:7" ht="26.25" x14ac:dyDescent="0.25">
      <c r="A20" s="62" t="s">
        <v>19</v>
      </c>
      <c r="B20" s="61">
        <v>6516.69</v>
      </c>
      <c r="C20" s="61">
        <v>26544</v>
      </c>
      <c r="D20" s="61">
        <v>8692</v>
      </c>
      <c r="E20" s="118"/>
      <c r="F20" s="120"/>
      <c r="G20" s="120"/>
    </row>
    <row r="21" spans="1:7" ht="26.25" x14ac:dyDescent="0.25">
      <c r="A21" s="62" t="s">
        <v>94</v>
      </c>
      <c r="B21" s="61">
        <v>4247.13</v>
      </c>
      <c r="C21" s="61">
        <v>13272</v>
      </c>
      <c r="D21" s="62"/>
      <c r="E21" s="118"/>
      <c r="F21" s="120"/>
      <c r="G21" s="120"/>
    </row>
    <row r="22" spans="1:7" ht="26.25" x14ac:dyDescent="0.25">
      <c r="A22" s="62" t="s">
        <v>100</v>
      </c>
      <c r="B22" s="61">
        <v>2269.56</v>
      </c>
      <c r="C22" s="61">
        <v>13272</v>
      </c>
      <c r="D22" s="61">
        <v>8692</v>
      </c>
      <c r="E22" s="118"/>
      <c r="F22" s="120"/>
      <c r="G22" s="120"/>
    </row>
    <row r="23" spans="1:7" ht="39" x14ac:dyDescent="0.25">
      <c r="A23" s="66" t="s">
        <v>155</v>
      </c>
      <c r="B23" s="66"/>
      <c r="C23" s="65">
        <v>6636</v>
      </c>
      <c r="D23" s="65">
        <v>6636</v>
      </c>
      <c r="E23" s="93">
        <v>6636</v>
      </c>
      <c r="F23" s="120"/>
      <c r="G23" s="120">
        <f t="shared" si="1"/>
        <v>100</v>
      </c>
    </row>
    <row r="24" spans="1:7" ht="26.25" x14ac:dyDescent="0.25">
      <c r="A24" s="66" t="s">
        <v>153</v>
      </c>
      <c r="B24" s="66"/>
      <c r="C24" s="65">
        <v>6636</v>
      </c>
      <c r="D24" s="65">
        <v>6636</v>
      </c>
      <c r="E24" s="93">
        <v>6636</v>
      </c>
      <c r="F24" s="120"/>
      <c r="G24" s="120">
        <f t="shared" si="1"/>
        <v>100</v>
      </c>
    </row>
    <row r="25" spans="1:7" x14ac:dyDescent="0.25">
      <c r="A25" s="64" t="s">
        <v>110</v>
      </c>
      <c r="B25" s="64"/>
      <c r="C25" s="63">
        <v>6636</v>
      </c>
      <c r="D25" s="63">
        <v>6636</v>
      </c>
      <c r="E25" s="119">
        <v>6636</v>
      </c>
      <c r="F25" s="120"/>
      <c r="G25" s="120">
        <f t="shared" si="1"/>
        <v>100</v>
      </c>
    </row>
    <row r="26" spans="1:7" x14ac:dyDescent="0.25">
      <c r="A26" s="62" t="s">
        <v>18</v>
      </c>
      <c r="B26" s="62"/>
      <c r="C26" s="61">
        <v>6636</v>
      </c>
      <c r="D26" s="62"/>
      <c r="E26" s="118"/>
      <c r="F26" s="120"/>
      <c r="G26" s="120"/>
    </row>
    <row r="27" spans="1:7" x14ac:dyDescent="0.25">
      <c r="A27" s="62" t="s">
        <v>55</v>
      </c>
      <c r="B27" s="62"/>
      <c r="C27" s="61">
        <v>6636</v>
      </c>
      <c r="D27" s="62"/>
      <c r="E27" s="118"/>
      <c r="F27" s="120"/>
      <c r="G27" s="120"/>
    </row>
    <row r="28" spans="1:7" ht="26.25" x14ac:dyDescent="0.25">
      <c r="A28" s="62" t="s">
        <v>19</v>
      </c>
      <c r="B28" s="62"/>
      <c r="C28" s="62"/>
      <c r="D28" s="61">
        <v>6636</v>
      </c>
      <c r="E28" s="109">
        <v>6636</v>
      </c>
      <c r="F28" s="120"/>
      <c r="G28" s="120">
        <f t="shared" si="1"/>
        <v>100</v>
      </c>
    </row>
    <row r="29" spans="1:7" ht="26.25" x14ac:dyDescent="0.25">
      <c r="A29" s="62" t="s">
        <v>94</v>
      </c>
      <c r="B29" s="62"/>
      <c r="C29" s="62"/>
      <c r="D29" s="61">
        <v>6636</v>
      </c>
      <c r="E29" s="109">
        <v>6636</v>
      </c>
      <c r="F29" s="120"/>
      <c r="G29" s="120">
        <f t="shared" si="1"/>
        <v>100</v>
      </c>
    </row>
    <row r="30" spans="1:7" ht="26.25" x14ac:dyDescent="0.25">
      <c r="A30" s="66" t="s">
        <v>156</v>
      </c>
      <c r="B30" s="65">
        <v>17253.97</v>
      </c>
      <c r="C30" s="65">
        <v>15927</v>
      </c>
      <c r="D30" s="65">
        <v>15927</v>
      </c>
      <c r="E30" s="93">
        <v>15927</v>
      </c>
      <c r="F30" s="120">
        <f t="shared" si="0"/>
        <v>92.309190290698311</v>
      </c>
      <c r="G30" s="120">
        <f t="shared" si="1"/>
        <v>100</v>
      </c>
    </row>
    <row r="31" spans="1:7" x14ac:dyDescent="0.25">
      <c r="A31" s="66" t="s">
        <v>150</v>
      </c>
      <c r="B31" s="65">
        <v>6636.14</v>
      </c>
      <c r="C31" s="66"/>
      <c r="D31" s="66"/>
      <c r="E31" s="100"/>
      <c r="F31" s="120">
        <f t="shared" si="0"/>
        <v>0</v>
      </c>
      <c r="G31" s="120"/>
    </row>
    <row r="32" spans="1:7" x14ac:dyDescent="0.25">
      <c r="A32" s="64" t="s">
        <v>110</v>
      </c>
      <c r="B32" s="63">
        <v>6636.14</v>
      </c>
      <c r="C32" s="64"/>
      <c r="D32" s="64"/>
      <c r="E32" s="114"/>
      <c r="F32" s="120">
        <f t="shared" si="0"/>
        <v>0</v>
      </c>
      <c r="G32" s="120"/>
    </row>
    <row r="33" spans="1:7" ht="26.25" x14ac:dyDescent="0.25">
      <c r="A33" s="62" t="s">
        <v>19</v>
      </c>
      <c r="B33" s="61">
        <v>6636.14</v>
      </c>
      <c r="C33" s="62"/>
      <c r="D33" s="62"/>
      <c r="E33" s="118"/>
      <c r="F33" s="120">
        <f t="shared" si="0"/>
        <v>0</v>
      </c>
      <c r="G33" s="120"/>
    </row>
    <row r="34" spans="1:7" ht="26.25" x14ac:dyDescent="0.25">
      <c r="A34" s="62" t="s">
        <v>94</v>
      </c>
      <c r="B34" s="61">
        <v>6636.14</v>
      </c>
      <c r="C34" s="62"/>
      <c r="D34" s="62"/>
      <c r="E34" s="118"/>
      <c r="F34" s="120">
        <f t="shared" si="0"/>
        <v>0</v>
      </c>
      <c r="G34" s="120"/>
    </row>
    <row r="35" spans="1:7" ht="26.25" x14ac:dyDescent="0.25">
      <c r="A35" s="66" t="s">
        <v>153</v>
      </c>
      <c r="B35" s="65">
        <v>10617.83</v>
      </c>
      <c r="C35" s="65">
        <v>15927</v>
      </c>
      <c r="D35" s="65">
        <v>15927</v>
      </c>
      <c r="E35" s="93">
        <v>15927</v>
      </c>
      <c r="F35" s="120">
        <f t="shared" si="0"/>
        <v>150.00240162067016</v>
      </c>
      <c r="G35" s="120">
        <f t="shared" si="1"/>
        <v>100</v>
      </c>
    </row>
    <row r="36" spans="1:7" x14ac:dyDescent="0.25">
      <c r="A36" s="64" t="s">
        <v>110</v>
      </c>
      <c r="B36" s="63">
        <v>10617.83</v>
      </c>
      <c r="C36" s="63">
        <v>15927</v>
      </c>
      <c r="D36" s="63">
        <v>15927</v>
      </c>
      <c r="E36" s="119">
        <v>15927</v>
      </c>
      <c r="F36" s="120">
        <f t="shared" si="0"/>
        <v>150.00240162067016</v>
      </c>
      <c r="G36" s="120">
        <f t="shared" si="1"/>
        <v>100</v>
      </c>
    </row>
    <row r="37" spans="1:7" x14ac:dyDescent="0.25">
      <c r="A37" s="62" t="s">
        <v>18</v>
      </c>
      <c r="B37" s="61">
        <v>2389.0100000000002</v>
      </c>
      <c r="C37" s="62"/>
      <c r="D37" s="62"/>
      <c r="E37" s="118"/>
      <c r="F37" s="120">
        <f t="shared" si="0"/>
        <v>0</v>
      </c>
      <c r="G37" s="120"/>
    </row>
    <row r="38" spans="1:7" x14ac:dyDescent="0.25">
      <c r="A38" s="62" t="s">
        <v>55</v>
      </c>
      <c r="B38" s="61">
        <v>2389.0100000000002</v>
      </c>
      <c r="C38" s="62"/>
      <c r="D38" s="62"/>
      <c r="E38" s="118"/>
      <c r="F38" s="120">
        <f t="shared" si="0"/>
        <v>0</v>
      </c>
      <c r="G38" s="120"/>
    </row>
    <row r="39" spans="1:7" ht="26.25" x14ac:dyDescent="0.25">
      <c r="A39" s="62" t="s">
        <v>19</v>
      </c>
      <c r="B39" s="61">
        <v>8228.82</v>
      </c>
      <c r="C39" s="61">
        <v>15927</v>
      </c>
      <c r="D39" s="61">
        <v>15927</v>
      </c>
      <c r="E39" s="109">
        <v>15927</v>
      </c>
      <c r="F39" s="120">
        <f t="shared" si="0"/>
        <v>193.551444800105</v>
      </c>
      <c r="G39" s="120">
        <f t="shared" si="1"/>
        <v>100</v>
      </c>
    </row>
    <row r="40" spans="1:7" ht="26.25" x14ac:dyDescent="0.25">
      <c r="A40" s="62" t="s">
        <v>94</v>
      </c>
      <c r="B40" s="61">
        <v>8228.82</v>
      </c>
      <c r="C40" s="62"/>
      <c r="D40" s="62"/>
      <c r="E40" s="118"/>
      <c r="F40" s="120">
        <f t="shared" si="0"/>
        <v>0</v>
      </c>
      <c r="G40" s="120"/>
    </row>
    <row r="41" spans="1:7" ht="26.25" x14ac:dyDescent="0.25">
      <c r="A41" s="62" t="s">
        <v>100</v>
      </c>
      <c r="B41" s="62"/>
      <c r="C41" s="61">
        <v>15927</v>
      </c>
      <c r="D41" s="61">
        <v>15927</v>
      </c>
      <c r="E41" s="109">
        <v>15927</v>
      </c>
      <c r="F41" s="120"/>
      <c r="G41" s="120">
        <f t="shared" si="1"/>
        <v>100</v>
      </c>
    </row>
    <row r="42" spans="1:7" x14ac:dyDescent="0.25">
      <c r="A42" s="66" t="s">
        <v>157</v>
      </c>
      <c r="B42" s="65">
        <v>19582.34</v>
      </c>
      <c r="C42" s="65">
        <v>26545</v>
      </c>
      <c r="D42" s="65">
        <v>45300</v>
      </c>
      <c r="E42" s="93">
        <v>39192.22</v>
      </c>
      <c r="F42" s="120">
        <f t="shared" si="0"/>
        <v>200.14063692081746</v>
      </c>
      <c r="G42" s="120">
        <f t="shared" si="1"/>
        <v>86.517041942604862</v>
      </c>
    </row>
    <row r="43" spans="1:7" ht="26.25" x14ac:dyDescent="0.25">
      <c r="A43" s="66" t="s">
        <v>153</v>
      </c>
      <c r="B43" s="65">
        <v>19582.34</v>
      </c>
      <c r="C43" s="65">
        <v>26545</v>
      </c>
      <c r="D43" s="65">
        <v>45300</v>
      </c>
      <c r="E43" s="93">
        <v>39192.22</v>
      </c>
      <c r="F43" s="120"/>
      <c r="G43" s="120"/>
    </row>
    <row r="44" spans="1:7" x14ac:dyDescent="0.25">
      <c r="A44" s="64" t="s">
        <v>110</v>
      </c>
      <c r="B44" s="63">
        <v>19582.34</v>
      </c>
      <c r="C44" s="63">
        <v>26545</v>
      </c>
      <c r="D44" s="63">
        <v>45300</v>
      </c>
      <c r="E44" s="119">
        <v>39192.22</v>
      </c>
      <c r="F44" s="120"/>
      <c r="G44" s="120"/>
    </row>
    <row r="45" spans="1:7" x14ac:dyDescent="0.25">
      <c r="A45" s="62" t="s">
        <v>18</v>
      </c>
      <c r="B45" s="61">
        <v>19582.34</v>
      </c>
      <c r="C45" s="61">
        <v>26545</v>
      </c>
      <c r="D45" s="61">
        <v>45300</v>
      </c>
      <c r="E45" s="109">
        <v>39192.22</v>
      </c>
      <c r="F45" s="120">
        <f t="shared" si="0"/>
        <v>200.14063692081746</v>
      </c>
      <c r="G45" s="120">
        <f t="shared" si="1"/>
        <v>86.517041942604862</v>
      </c>
    </row>
    <row r="46" spans="1:7" x14ac:dyDescent="0.25">
      <c r="A46" s="62" t="s">
        <v>46</v>
      </c>
      <c r="B46" s="61">
        <v>17237.47</v>
      </c>
      <c r="C46" s="61">
        <v>23890</v>
      </c>
      <c r="D46" s="61">
        <v>34700</v>
      </c>
      <c r="E46" s="109">
        <v>32585.65</v>
      </c>
      <c r="F46" s="120">
        <f t="shared" si="0"/>
        <v>189.03963284635157</v>
      </c>
      <c r="G46" s="120">
        <f t="shared" si="1"/>
        <v>93.906772334293947</v>
      </c>
    </row>
    <row r="47" spans="1:7" x14ac:dyDescent="0.25">
      <c r="A47" s="62" t="s">
        <v>55</v>
      </c>
      <c r="B47" s="61">
        <v>2344.87</v>
      </c>
      <c r="C47" s="61">
        <v>2655</v>
      </c>
      <c r="D47" s="61">
        <v>10600</v>
      </c>
      <c r="E47" s="109">
        <v>6606.57</v>
      </c>
      <c r="F47" s="120">
        <f t="shared" si="0"/>
        <v>281.74568312955518</v>
      </c>
      <c r="G47" s="120">
        <f t="shared" si="1"/>
        <v>62.326132075471698</v>
      </c>
    </row>
    <row r="48" spans="1:7" ht="26.25" x14ac:dyDescent="0.25">
      <c r="A48" s="66" t="s">
        <v>158</v>
      </c>
      <c r="B48" s="65">
        <v>3133947.37</v>
      </c>
      <c r="C48" s="65">
        <v>3518527</v>
      </c>
      <c r="D48" s="65">
        <v>4372706</v>
      </c>
      <c r="E48" s="93">
        <v>3796201.6</v>
      </c>
      <c r="F48" s="120">
        <f t="shared" si="0"/>
        <v>121.13163214990429</v>
      </c>
      <c r="G48" s="120">
        <f t="shared" si="1"/>
        <v>86.815843553168222</v>
      </c>
    </row>
    <row r="49" spans="1:7" ht="26.25" x14ac:dyDescent="0.25">
      <c r="A49" s="66" t="s">
        <v>159</v>
      </c>
      <c r="B49" s="65">
        <v>3133947.37</v>
      </c>
      <c r="C49" s="65">
        <v>3518527</v>
      </c>
      <c r="D49" s="65">
        <v>4372706</v>
      </c>
      <c r="E49" s="93">
        <v>3796201.6</v>
      </c>
      <c r="F49" s="120"/>
      <c r="G49" s="120"/>
    </row>
    <row r="50" spans="1:7" x14ac:dyDescent="0.25">
      <c r="A50" s="66" t="s">
        <v>160</v>
      </c>
      <c r="B50" s="65">
        <v>3133947.37</v>
      </c>
      <c r="C50" s="65">
        <v>3518527</v>
      </c>
      <c r="D50" s="65">
        <v>4372706</v>
      </c>
      <c r="E50" s="93">
        <v>3796201.6</v>
      </c>
      <c r="F50" s="120"/>
      <c r="G50" s="120"/>
    </row>
    <row r="51" spans="1:7" ht="26.25" x14ac:dyDescent="0.25">
      <c r="A51" s="64" t="s">
        <v>105</v>
      </c>
      <c r="B51" s="63">
        <v>3133947.37</v>
      </c>
      <c r="C51" s="63">
        <v>3518527</v>
      </c>
      <c r="D51" s="63">
        <v>4372706</v>
      </c>
      <c r="E51" s="119">
        <v>3796201.6</v>
      </c>
      <c r="F51" s="120"/>
      <c r="G51" s="120"/>
    </row>
    <row r="52" spans="1:7" x14ac:dyDescent="0.25">
      <c r="A52" s="62" t="s">
        <v>18</v>
      </c>
      <c r="B52" s="61">
        <v>3093472.82</v>
      </c>
      <c r="C52" s="61">
        <v>3041076</v>
      </c>
      <c r="D52" s="61">
        <v>3957000</v>
      </c>
      <c r="E52" s="109">
        <v>3709172.61</v>
      </c>
      <c r="F52" s="120">
        <f t="shared" si="0"/>
        <v>119.90319055074161</v>
      </c>
      <c r="G52" s="120">
        <f t="shared" si="1"/>
        <v>93.736987869598181</v>
      </c>
    </row>
    <row r="53" spans="1:7" x14ac:dyDescent="0.25">
      <c r="A53" s="62" t="s">
        <v>46</v>
      </c>
      <c r="B53" s="61">
        <v>2524282.85</v>
      </c>
      <c r="C53" s="61">
        <v>2495188</v>
      </c>
      <c r="D53" s="61">
        <v>3205000</v>
      </c>
      <c r="E53" s="109">
        <v>3071665.72</v>
      </c>
      <c r="F53" s="120">
        <f t="shared" si="0"/>
        <v>121.68468838585186</v>
      </c>
      <c r="G53" s="120">
        <f t="shared" si="1"/>
        <v>95.839804056162251</v>
      </c>
    </row>
    <row r="54" spans="1:7" x14ac:dyDescent="0.25">
      <c r="A54" s="62" t="s">
        <v>55</v>
      </c>
      <c r="B54" s="61">
        <v>565349.69999999995</v>
      </c>
      <c r="C54" s="61">
        <v>530891</v>
      </c>
      <c r="D54" s="61">
        <v>740000</v>
      </c>
      <c r="E54" s="109">
        <v>631979.29</v>
      </c>
      <c r="F54" s="120">
        <f t="shared" si="0"/>
        <v>111.78555326022108</v>
      </c>
      <c r="G54" s="120">
        <f t="shared" si="1"/>
        <v>85.402606756756768</v>
      </c>
    </row>
    <row r="55" spans="1:7" x14ac:dyDescent="0.25">
      <c r="A55" s="62" t="s">
        <v>85</v>
      </c>
      <c r="B55" s="61">
        <v>3608.43</v>
      </c>
      <c r="C55" s="61">
        <v>3716</v>
      </c>
      <c r="D55" s="61">
        <v>8000</v>
      </c>
      <c r="E55" s="109">
        <v>4041.41</v>
      </c>
      <c r="F55" s="120">
        <f t="shared" si="0"/>
        <v>111.99912427288322</v>
      </c>
      <c r="G55" s="120">
        <f t="shared" si="1"/>
        <v>50.517624999999995</v>
      </c>
    </row>
    <row r="56" spans="1:7" ht="26.25" x14ac:dyDescent="0.25">
      <c r="A56" s="62" t="s">
        <v>189</v>
      </c>
      <c r="B56" s="62"/>
      <c r="C56" s="61">
        <v>6636</v>
      </c>
      <c r="D56" s="62"/>
      <c r="E56" s="118"/>
      <c r="F56" s="120"/>
      <c r="G56" s="120"/>
    </row>
    <row r="57" spans="1:7" x14ac:dyDescent="0.25">
      <c r="A57" s="62" t="s">
        <v>89</v>
      </c>
      <c r="B57" s="69">
        <v>231.84</v>
      </c>
      <c r="C57" s="61">
        <v>4645</v>
      </c>
      <c r="D57" s="61">
        <v>4000</v>
      </c>
      <c r="E57" s="109">
        <v>1486.19</v>
      </c>
      <c r="F57" s="120">
        <f t="shared" si="0"/>
        <v>641.04123533471363</v>
      </c>
      <c r="G57" s="120">
        <f t="shared" si="1"/>
        <v>37.15475</v>
      </c>
    </row>
    <row r="58" spans="1:7" ht="26.25" x14ac:dyDescent="0.25">
      <c r="A58" s="62" t="s">
        <v>19</v>
      </c>
      <c r="B58" s="61">
        <v>40474.550000000003</v>
      </c>
      <c r="C58" s="61">
        <v>477451</v>
      </c>
      <c r="D58" s="61">
        <v>415706</v>
      </c>
      <c r="E58" s="109">
        <v>87028.99</v>
      </c>
      <c r="F58" s="120">
        <f t="shared" si="0"/>
        <v>215.02151351898908</v>
      </c>
      <c r="G58" s="120">
        <f t="shared" si="1"/>
        <v>20.93522585673529</v>
      </c>
    </row>
    <row r="59" spans="1:7" ht="26.25" x14ac:dyDescent="0.25">
      <c r="A59" s="62" t="s">
        <v>93</v>
      </c>
      <c r="B59" s="62"/>
      <c r="C59" s="61">
        <v>2654</v>
      </c>
      <c r="D59" s="61">
        <v>3000</v>
      </c>
      <c r="E59" s="98">
        <v>550</v>
      </c>
      <c r="F59" s="120"/>
      <c r="G59" s="120">
        <f t="shared" si="1"/>
        <v>18.333333333333332</v>
      </c>
    </row>
    <row r="60" spans="1:7" ht="26.25" x14ac:dyDescent="0.25">
      <c r="A60" s="62" t="s">
        <v>94</v>
      </c>
      <c r="B60" s="61">
        <v>20165.54</v>
      </c>
      <c r="C60" s="61">
        <v>79634</v>
      </c>
      <c r="D60" s="61">
        <v>85000</v>
      </c>
      <c r="E60" s="109">
        <v>48384.12</v>
      </c>
      <c r="F60" s="120">
        <f t="shared" si="0"/>
        <v>239.93466081245529</v>
      </c>
      <c r="G60" s="120">
        <f t="shared" si="1"/>
        <v>56.922494117647062</v>
      </c>
    </row>
    <row r="61" spans="1:7" ht="26.25" x14ac:dyDescent="0.25">
      <c r="A61" s="62" t="s">
        <v>100</v>
      </c>
      <c r="B61" s="61">
        <v>20309.009999999998</v>
      </c>
      <c r="C61" s="61">
        <v>395163</v>
      </c>
      <c r="D61" s="61">
        <v>327706</v>
      </c>
      <c r="E61" s="109">
        <v>38094.870000000003</v>
      </c>
      <c r="F61" s="120">
        <f t="shared" si="0"/>
        <v>187.57620386222669</v>
      </c>
      <c r="G61" s="120">
        <f t="shared" si="1"/>
        <v>11.624709343130734</v>
      </c>
    </row>
    <row r="62" spans="1:7" x14ac:dyDescent="0.25">
      <c r="A62" s="66" t="s">
        <v>162</v>
      </c>
      <c r="B62" s="65">
        <v>93584.21</v>
      </c>
      <c r="C62" s="65">
        <v>86270</v>
      </c>
      <c r="D62" s="65">
        <v>139686</v>
      </c>
      <c r="E62" s="93">
        <v>122486.82</v>
      </c>
      <c r="F62" s="120">
        <f t="shared" si="0"/>
        <v>130.88406687410193</v>
      </c>
      <c r="G62" s="120">
        <f t="shared" si="1"/>
        <v>87.687255702074665</v>
      </c>
    </row>
    <row r="63" spans="1:7" ht="26.25" x14ac:dyDescent="0.25">
      <c r="A63" s="66" t="s">
        <v>163</v>
      </c>
      <c r="B63" s="65">
        <v>93584.21</v>
      </c>
      <c r="C63" s="65">
        <v>86270</v>
      </c>
      <c r="D63" s="65">
        <v>139686</v>
      </c>
      <c r="E63" s="93">
        <v>122486.82</v>
      </c>
      <c r="F63" s="120">
        <f t="shared" si="0"/>
        <v>130.88406687410193</v>
      </c>
      <c r="G63" s="120">
        <f t="shared" si="1"/>
        <v>87.687255702074665</v>
      </c>
    </row>
    <row r="64" spans="1:7" x14ac:dyDescent="0.25">
      <c r="A64" s="66" t="s">
        <v>160</v>
      </c>
      <c r="B64" s="65">
        <v>93584.21</v>
      </c>
      <c r="C64" s="65">
        <v>86270</v>
      </c>
      <c r="D64" s="65">
        <v>125000</v>
      </c>
      <c r="E64" s="93">
        <v>122486.82</v>
      </c>
      <c r="F64" s="120"/>
      <c r="G64" s="120"/>
    </row>
    <row r="65" spans="1:7" ht="26.25" x14ac:dyDescent="0.25">
      <c r="A65" s="64" t="s">
        <v>107</v>
      </c>
      <c r="B65" s="63">
        <v>93584.21</v>
      </c>
      <c r="C65" s="63">
        <v>86270</v>
      </c>
      <c r="D65" s="63">
        <v>125000</v>
      </c>
      <c r="E65" s="119">
        <v>122486.82</v>
      </c>
      <c r="F65" s="120">
        <f t="shared" si="0"/>
        <v>130.88406687410193</v>
      </c>
      <c r="G65" s="120">
        <f t="shared" si="1"/>
        <v>97.989456000000004</v>
      </c>
    </row>
    <row r="66" spans="1:7" x14ac:dyDescent="0.25">
      <c r="A66" s="62" t="s">
        <v>18</v>
      </c>
      <c r="B66" s="61">
        <v>93584.21</v>
      </c>
      <c r="C66" s="61">
        <v>86270</v>
      </c>
      <c r="D66" s="61">
        <v>125000</v>
      </c>
      <c r="E66" s="109">
        <v>122486.82</v>
      </c>
      <c r="F66" s="120"/>
      <c r="G66" s="120"/>
    </row>
    <row r="67" spans="1:7" x14ac:dyDescent="0.25">
      <c r="A67" s="62" t="s">
        <v>46</v>
      </c>
      <c r="B67" s="61">
        <v>82124.759999999995</v>
      </c>
      <c r="C67" s="61">
        <v>74325</v>
      </c>
      <c r="D67" s="61">
        <v>95000</v>
      </c>
      <c r="E67" s="109">
        <v>93487.16</v>
      </c>
      <c r="F67" s="120">
        <f t="shared" si="0"/>
        <v>113.83553510536896</v>
      </c>
      <c r="G67" s="120">
        <f t="shared" si="1"/>
        <v>98.407536842105273</v>
      </c>
    </row>
    <row r="68" spans="1:7" x14ac:dyDescent="0.25">
      <c r="A68" s="62" t="s">
        <v>55</v>
      </c>
      <c r="B68" s="61">
        <v>11459.45</v>
      </c>
      <c r="C68" s="61">
        <v>11945</v>
      </c>
      <c r="D68" s="61">
        <v>30000</v>
      </c>
      <c r="E68" s="109">
        <v>28999.66</v>
      </c>
      <c r="F68" s="120">
        <f t="shared" ref="F68:F115" si="2">SUM(E68/B68%)</f>
        <v>253.06327965129213</v>
      </c>
      <c r="G68" s="120">
        <f t="shared" ref="G68:G115" si="3">SUM(E68/D68%)</f>
        <v>96.665533333333329</v>
      </c>
    </row>
    <row r="69" spans="1:7" ht="26.25" x14ac:dyDescent="0.25">
      <c r="A69" s="66" t="s">
        <v>153</v>
      </c>
      <c r="B69" s="66"/>
      <c r="C69" s="66"/>
      <c r="D69" s="65">
        <v>14686</v>
      </c>
      <c r="E69" s="100"/>
      <c r="F69" s="120"/>
      <c r="G69" s="120">
        <f t="shared" si="3"/>
        <v>0</v>
      </c>
    </row>
    <row r="70" spans="1:7" ht="26.25" x14ac:dyDescent="0.25">
      <c r="A70" s="64" t="s">
        <v>107</v>
      </c>
      <c r="B70" s="64"/>
      <c r="C70" s="64"/>
      <c r="D70" s="63">
        <v>14686</v>
      </c>
      <c r="E70" s="114"/>
      <c r="F70" s="120"/>
      <c r="G70" s="120">
        <f t="shared" si="3"/>
        <v>0</v>
      </c>
    </row>
    <row r="71" spans="1:7" ht="26.25" x14ac:dyDescent="0.25">
      <c r="A71" s="62" t="s">
        <v>19</v>
      </c>
      <c r="B71" s="62"/>
      <c r="C71" s="62"/>
      <c r="D71" s="61">
        <v>14686</v>
      </c>
      <c r="E71" s="118"/>
      <c r="F71" s="120"/>
      <c r="G71" s="120">
        <f t="shared" si="3"/>
        <v>0</v>
      </c>
    </row>
    <row r="72" spans="1:7" ht="26.25" x14ac:dyDescent="0.25">
      <c r="A72" s="62" t="s">
        <v>100</v>
      </c>
      <c r="B72" s="62"/>
      <c r="C72" s="62"/>
      <c r="D72" s="61">
        <v>14686</v>
      </c>
      <c r="E72" s="118"/>
      <c r="F72" s="120"/>
      <c r="G72" s="120">
        <f t="shared" si="3"/>
        <v>0</v>
      </c>
    </row>
    <row r="73" spans="1:7" ht="26.25" x14ac:dyDescent="0.25">
      <c r="A73" s="66" t="s">
        <v>164</v>
      </c>
      <c r="B73" s="66"/>
      <c r="C73" s="65">
        <v>11945</v>
      </c>
      <c r="D73" s="65">
        <v>21833</v>
      </c>
      <c r="E73" s="100"/>
      <c r="F73" s="120"/>
      <c r="G73" s="120">
        <f t="shared" si="3"/>
        <v>0</v>
      </c>
    </row>
    <row r="74" spans="1:7" ht="26.25" x14ac:dyDescent="0.25">
      <c r="A74" s="66" t="s">
        <v>165</v>
      </c>
      <c r="B74" s="66"/>
      <c r="C74" s="65">
        <v>11945</v>
      </c>
      <c r="D74" s="65">
        <v>21833</v>
      </c>
      <c r="E74" s="100"/>
      <c r="F74" s="120"/>
      <c r="G74" s="120">
        <f t="shared" si="3"/>
        <v>0</v>
      </c>
    </row>
    <row r="75" spans="1:7" ht="26.25" x14ac:dyDescent="0.25">
      <c r="A75" s="66" t="s">
        <v>153</v>
      </c>
      <c r="B75" s="66"/>
      <c r="C75" s="65">
        <v>11945</v>
      </c>
      <c r="D75" s="65">
        <v>21833</v>
      </c>
      <c r="E75" s="100"/>
      <c r="F75" s="120"/>
      <c r="G75" s="120">
        <f t="shared" si="3"/>
        <v>0</v>
      </c>
    </row>
    <row r="76" spans="1:7" ht="26.25" x14ac:dyDescent="0.25">
      <c r="A76" s="64" t="s">
        <v>112</v>
      </c>
      <c r="B76" s="64"/>
      <c r="C76" s="63">
        <v>11945</v>
      </c>
      <c r="D76" s="63">
        <v>21833</v>
      </c>
      <c r="E76" s="114"/>
      <c r="F76" s="120"/>
      <c r="G76" s="120">
        <f t="shared" si="3"/>
        <v>0</v>
      </c>
    </row>
    <row r="77" spans="1:7" ht="26.25" x14ac:dyDescent="0.25">
      <c r="A77" s="62" t="s">
        <v>19</v>
      </c>
      <c r="B77" s="62"/>
      <c r="C77" s="61">
        <v>11945</v>
      </c>
      <c r="D77" s="61">
        <v>21833</v>
      </c>
      <c r="E77" s="118"/>
      <c r="F77" s="120"/>
      <c r="G77" s="120">
        <f t="shared" si="3"/>
        <v>0</v>
      </c>
    </row>
    <row r="78" spans="1:7" ht="26.25" x14ac:dyDescent="0.25">
      <c r="A78" s="62" t="s">
        <v>94</v>
      </c>
      <c r="B78" s="62"/>
      <c r="C78" s="61">
        <v>11945</v>
      </c>
      <c r="D78" s="61">
        <v>9000</v>
      </c>
      <c r="E78" s="118"/>
      <c r="F78" s="120"/>
      <c r="G78" s="120">
        <f t="shared" si="3"/>
        <v>0</v>
      </c>
    </row>
    <row r="79" spans="1:7" ht="26.25" x14ac:dyDescent="0.25">
      <c r="A79" s="62" t="s">
        <v>100</v>
      </c>
      <c r="B79" s="62"/>
      <c r="C79" s="62"/>
      <c r="D79" s="61">
        <v>12833</v>
      </c>
      <c r="E79" s="118"/>
      <c r="F79" s="120"/>
      <c r="G79" s="120">
        <f t="shared" si="3"/>
        <v>0</v>
      </c>
    </row>
    <row r="80" spans="1:7" x14ac:dyDescent="0.25">
      <c r="A80" s="66" t="s">
        <v>166</v>
      </c>
      <c r="B80" s="68">
        <v>530.9</v>
      </c>
      <c r="C80" s="65">
        <v>3318</v>
      </c>
      <c r="D80" s="65">
        <v>3318</v>
      </c>
      <c r="E80" s="100"/>
      <c r="F80" s="120">
        <f t="shared" si="2"/>
        <v>0</v>
      </c>
      <c r="G80" s="120">
        <f t="shared" si="3"/>
        <v>0</v>
      </c>
    </row>
    <row r="81" spans="1:7" x14ac:dyDescent="0.25">
      <c r="A81" s="66" t="s">
        <v>167</v>
      </c>
      <c r="B81" s="68">
        <v>530.9</v>
      </c>
      <c r="C81" s="65">
        <v>3318</v>
      </c>
      <c r="D81" s="65">
        <v>3318</v>
      </c>
      <c r="E81" s="100"/>
      <c r="F81" s="120">
        <f t="shared" si="2"/>
        <v>0</v>
      </c>
      <c r="G81" s="120">
        <f t="shared" si="3"/>
        <v>0</v>
      </c>
    </row>
    <row r="82" spans="1:7" ht="26.25" x14ac:dyDescent="0.25">
      <c r="A82" s="66" t="s">
        <v>153</v>
      </c>
      <c r="B82" s="68">
        <v>530.9</v>
      </c>
      <c r="C82" s="65">
        <v>3318</v>
      </c>
      <c r="D82" s="65">
        <v>3318</v>
      </c>
      <c r="E82" s="100"/>
      <c r="F82" s="120">
        <f t="shared" si="2"/>
        <v>0</v>
      </c>
      <c r="G82" s="120">
        <f t="shared" si="3"/>
        <v>0</v>
      </c>
    </row>
    <row r="83" spans="1:7" x14ac:dyDescent="0.25">
      <c r="A83" s="64" t="s">
        <v>109</v>
      </c>
      <c r="B83" s="77">
        <v>530.9</v>
      </c>
      <c r="C83" s="63">
        <v>3318</v>
      </c>
      <c r="D83" s="63">
        <v>3318</v>
      </c>
      <c r="E83" s="114"/>
      <c r="F83" s="120">
        <f t="shared" si="2"/>
        <v>0</v>
      </c>
      <c r="G83" s="120">
        <f t="shared" si="3"/>
        <v>0</v>
      </c>
    </row>
    <row r="84" spans="1:7" x14ac:dyDescent="0.25">
      <c r="A84" s="62" t="s">
        <v>18</v>
      </c>
      <c r="B84" s="69">
        <v>530.9</v>
      </c>
      <c r="C84" s="61">
        <v>3318</v>
      </c>
      <c r="D84" s="61">
        <v>3318</v>
      </c>
      <c r="E84" s="118"/>
      <c r="F84" s="120">
        <f t="shared" si="2"/>
        <v>0</v>
      </c>
      <c r="G84" s="120">
        <f t="shared" si="3"/>
        <v>0</v>
      </c>
    </row>
    <row r="85" spans="1:7" x14ac:dyDescent="0.25">
      <c r="A85" s="62" t="s">
        <v>55</v>
      </c>
      <c r="B85" s="69">
        <v>530.9</v>
      </c>
      <c r="C85" s="61">
        <v>3318</v>
      </c>
      <c r="D85" s="61">
        <v>3318</v>
      </c>
      <c r="E85" s="118"/>
      <c r="F85" s="120">
        <f t="shared" si="2"/>
        <v>0</v>
      </c>
      <c r="G85" s="120">
        <f t="shared" si="3"/>
        <v>0</v>
      </c>
    </row>
    <row r="86" spans="1:7" x14ac:dyDescent="0.25">
      <c r="A86" s="66" t="s">
        <v>168</v>
      </c>
      <c r="B86" s="65">
        <v>3981.68</v>
      </c>
      <c r="C86" s="65">
        <v>11945</v>
      </c>
      <c r="D86" s="65">
        <v>9400</v>
      </c>
      <c r="E86" s="93">
        <v>9217.81</v>
      </c>
      <c r="F86" s="120">
        <f t="shared" si="2"/>
        <v>231.50554539792248</v>
      </c>
      <c r="G86" s="120">
        <f t="shared" si="3"/>
        <v>98.061808510638286</v>
      </c>
    </row>
    <row r="87" spans="1:7" x14ac:dyDescent="0.25">
      <c r="A87" s="66" t="s">
        <v>169</v>
      </c>
      <c r="B87" s="65">
        <v>3981.68</v>
      </c>
      <c r="C87" s="65">
        <v>11945</v>
      </c>
      <c r="D87" s="65">
        <v>9400</v>
      </c>
      <c r="E87" s="93">
        <v>9217.81</v>
      </c>
      <c r="F87" s="120"/>
      <c r="G87" s="120"/>
    </row>
    <row r="88" spans="1:7" ht="26.25" x14ac:dyDescent="0.25">
      <c r="A88" s="66" t="s">
        <v>153</v>
      </c>
      <c r="B88" s="65">
        <v>3981.68</v>
      </c>
      <c r="C88" s="65">
        <v>11945</v>
      </c>
      <c r="D88" s="65">
        <v>9400</v>
      </c>
      <c r="E88" s="93">
        <v>9217.81</v>
      </c>
      <c r="F88" s="120"/>
      <c r="G88" s="120"/>
    </row>
    <row r="89" spans="1:7" ht="26.25" x14ac:dyDescent="0.25">
      <c r="A89" s="64" t="s">
        <v>106</v>
      </c>
      <c r="B89" s="63">
        <v>3981.68</v>
      </c>
      <c r="C89" s="63">
        <v>11945</v>
      </c>
      <c r="D89" s="63">
        <v>9400</v>
      </c>
      <c r="E89" s="119">
        <v>9217.81</v>
      </c>
      <c r="F89" s="120"/>
      <c r="G89" s="120"/>
    </row>
    <row r="90" spans="1:7" x14ac:dyDescent="0.25">
      <c r="A90" s="62" t="s">
        <v>18</v>
      </c>
      <c r="B90" s="62"/>
      <c r="C90" s="61">
        <v>6636</v>
      </c>
      <c r="D90" s="62"/>
      <c r="E90" s="118"/>
      <c r="F90" s="120"/>
      <c r="G90" s="120"/>
    </row>
    <row r="91" spans="1:7" x14ac:dyDescent="0.25">
      <c r="A91" s="62" t="s">
        <v>55</v>
      </c>
      <c r="B91" s="62"/>
      <c r="C91" s="61">
        <v>6636</v>
      </c>
      <c r="D91" s="62"/>
      <c r="E91" s="118"/>
      <c r="F91" s="120"/>
      <c r="G91" s="120"/>
    </row>
    <row r="92" spans="1:7" ht="26.25" x14ac:dyDescent="0.25">
      <c r="A92" s="62" t="s">
        <v>19</v>
      </c>
      <c r="B92" s="61">
        <v>3981.68</v>
      </c>
      <c r="C92" s="61">
        <v>5309</v>
      </c>
      <c r="D92" s="61">
        <v>9400</v>
      </c>
      <c r="E92" s="109">
        <v>9217.81</v>
      </c>
      <c r="F92" s="120">
        <f t="shared" si="2"/>
        <v>231.50554539792248</v>
      </c>
      <c r="G92" s="120">
        <f t="shared" si="3"/>
        <v>98.061808510638286</v>
      </c>
    </row>
    <row r="93" spans="1:7" ht="26.25" x14ac:dyDescent="0.25">
      <c r="A93" s="62" t="s">
        <v>94</v>
      </c>
      <c r="B93" s="61">
        <v>3981.68</v>
      </c>
      <c r="C93" s="61">
        <v>5309</v>
      </c>
      <c r="D93" s="61">
        <v>5400</v>
      </c>
      <c r="E93" s="109">
        <v>5327.23</v>
      </c>
      <c r="F93" s="120">
        <f t="shared" si="2"/>
        <v>133.79352434148399</v>
      </c>
      <c r="G93" s="120">
        <f t="shared" si="3"/>
        <v>98.652407407407395</v>
      </c>
    </row>
    <row r="94" spans="1:7" ht="26.25" x14ac:dyDescent="0.25">
      <c r="A94" s="62" t="s">
        <v>100</v>
      </c>
      <c r="B94" s="62"/>
      <c r="C94" s="62"/>
      <c r="D94" s="61">
        <v>4000</v>
      </c>
      <c r="E94" s="109">
        <v>3890.58</v>
      </c>
      <c r="F94" s="120"/>
      <c r="G94" s="120">
        <f t="shared" si="3"/>
        <v>97.264499999999998</v>
      </c>
    </row>
    <row r="95" spans="1:7" x14ac:dyDescent="0.25">
      <c r="A95" s="66" t="s">
        <v>170</v>
      </c>
      <c r="B95" s="66"/>
      <c r="C95" s="65">
        <v>111487</v>
      </c>
      <c r="D95" s="65">
        <v>509500</v>
      </c>
      <c r="E95" s="93">
        <v>79208.69</v>
      </c>
      <c r="F95" s="120"/>
      <c r="G95" s="120">
        <f t="shared" si="3"/>
        <v>15.546357212953877</v>
      </c>
    </row>
    <row r="96" spans="1:7" x14ac:dyDescent="0.25">
      <c r="A96" s="66" t="s">
        <v>171</v>
      </c>
      <c r="B96" s="66"/>
      <c r="C96" s="65">
        <v>111487</v>
      </c>
      <c r="D96" s="65">
        <v>509500</v>
      </c>
      <c r="E96" s="93">
        <v>79208.69</v>
      </c>
      <c r="F96" s="120"/>
      <c r="G96" s="120">
        <f t="shared" si="3"/>
        <v>15.546357212953877</v>
      </c>
    </row>
    <row r="97" spans="1:7" x14ac:dyDescent="0.25">
      <c r="A97" s="66" t="s">
        <v>160</v>
      </c>
      <c r="B97" s="66"/>
      <c r="C97" s="65">
        <v>111487</v>
      </c>
      <c r="D97" s="65">
        <v>398000</v>
      </c>
      <c r="E97" s="100"/>
      <c r="F97" s="120"/>
      <c r="G97" s="120">
        <f t="shared" si="3"/>
        <v>0</v>
      </c>
    </row>
    <row r="98" spans="1:7" x14ac:dyDescent="0.25">
      <c r="A98" s="64" t="s">
        <v>147</v>
      </c>
      <c r="B98" s="64"/>
      <c r="C98" s="63">
        <v>111487</v>
      </c>
      <c r="D98" s="63">
        <v>398000</v>
      </c>
      <c r="E98" s="114"/>
      <c r="F98" s="120"/>
      <c r="G98" s="120">
        <f t="shared" si="3"/>
        <v>0</v>
      </c>
    </row>
    <row r="99" spans="1:7" ht="26.25" x14ac:dyDescent="0.25">
      <c r="A99" s="62" t="s">
        <v>19</v>
      </c>
      <c r="B99" s="62"/>
      <c r="C99" s="61">
        <v>111487</v>
      </c>
      <c r="D99" s="61">
        <v>398000</v>
      </c>
      <c r="E99" s="118"/>
      <c r="F99" s="120"/>
      <c r="G99" s="120">
        <f t="shared" si="3"/>
        <v>0</v>
      </c>
    </row>
    <row r="100" spans="1:7" ht="26.25" x14ac:dyDescent="0.25">
      <c r="A100" s="62" t="s">
        <v>100</v>
      </c>
      <c r="B100" s="62"/>
      <c r="C100" s="61">
        <v>111487</v>
      </c>
      <c r="D100" s="61">
        <v>398000</v>
      </c>
      <c r="E100" s="118"/>
      <c r="F100" s="120"/>
      <c r="G100" s="120">
        <f t="shared" si="3"/>
        <v>0</v>
      </c>
    </row>
    <row r="101" spans="1:7" ht="26.25" x14ac:dyDescent="0.25">
      <c r="A101" s="66" t="s">
        <v>153</v>
      </c>
      <c r="B101" s="66"/>
      <c r="C101" s="66"/>
      <c r="D101" s="65">
        <v>111500</v>
      </c>
      <c r="E101" s="93">
        <v>79208.69</v>
      </c>
      <c r="F101" s="120"/>
      <c r="G101" s="120">
        <f t="shared" si="3"/>
        <v>71.039183856502248</v>
      </c>
    </row>
    <row r="102" spans="1:7" x14ac:dyDescent="0.25">
      <c r="A102" s="64" t="s">
        <v>147</v>
      </c>
      <c r="B102" s="64"/>
      <c r="C102" s="64"/>
      <c r="D102" s="63">
        <v>111500</v>
      </c>
      <c r="E102" s="119">
        <v>79208.69</v>
      </c>
      <c r="F102" s="120"/>
      <c r="G102" s="120">
        <f t="shared" si="3"/>
        <v>71.039183856502248</v>
      </c>
    </row>
    <row r="103" spans="1:7" x14ac:dyDescent="0.25">
      <c r="A103" s="62" t="s">
        <v>18</v>
      </c>
      <c r="B103" s="62"/>
      <c r="C103" s="62"/>
      <c r="D103" s="61">
        <v>111500</v>
      </c>
      <c r="E103" s="109">
        <v>79208.69</v>
      </c>
      <c r="F103" s="120"/>
      <c r="G103" s="120">
        <f t="shared" si="3"/>
        <v>71.039183856502248</v>
      </c>
    </row>
    <row r="104" spans="1:7" x14ac:dyDescent="0.25">
      <c r="A104" s="62" t="s">
        <v>46</v>
      </c>
      <c r="B104" s="62"/>
      <c r="C104" s="62"/>
      <c r="D104" s="61">
        <v>85500</v>
      </c>
      <c r="E104" s="109">
        <v>72110.64</v>
      </c>
      <c r="F104" s="120"/>
      <c r="G104" s="120">
        <f t="shared" si="3"/>
        <v>84.339929824561409</v>
      </c>
    </row>
    <row r="105" spans="1:7" x14ac:dyDescent="0.25">
      <c r="A105" s="62" t="s">
        <v>55</v>
      </c>
      <c r="B105" s="62"/>
      <c r="C105" s="62"/>
      <c r="D105" s="61">
        <v>26000</v>
      </c>
      <c r="E105" s="109">
        <v>7098.05</v>
      </c>
      <c r="F105" s="120"/>
      <c r="G105" s="120">
        <f t="shared" si="3"/>
        <v>27.30019230769231</v>
      </c>
    </row>
    <row r="106" spans="1:7" ht="26.25" x14ac:dyDescent="0.25">
      <c r="A106" s="66" t="s">
        <v>192</v>
      </c>
      <c r="B106" s="66"/>
      <c r="C106" s="65">
        <v>3982</v>
      </c>
      <c r="D106" s="66"/>
      <c r="E106" s="100"/>
      <c r="F106" s="120"/>
      <c r="G106" s="120"/>
    </row>
    <row r="107" spans="1:7" ht="26.25" x14ac:dyDescent="0.25">
      <c r="A107" s="66" t="s">
        <v>193</v>
      </c>
      <c r="B107" s="66"/>
      <c r="C107" s="65">
        <v>3982</v>
      </c>
      <c r="D107" s="66"/>
      <c r="E107" s="100"/>
      <c r="F107" s="120"/>
      <c r="G107" s="120"/>
    </row>
    <row r="108" spans="1:7" ht="26.25" x14ac:dyDescent="0.25">
      <c r="A108" s="66" t="s">
        <v>153</v>
      </c>
      <c r="B108" s="66"/>
      <c r="C108" s="65">
        <v>3982</v>
      </c>
      <c r="D108" s="66"/>
      <c r="E108" s="100"/>
      <c r="F108" s="120"/>
      <c r="G108" s="120"/>
    </row>
    <row r="109" spans="1:7" ht="26.25" x14ac:dyDescent="0.25">
      <c r="A109" s="64" t="s">
        <v>194</v>
      </c>
      <c r="B109" s="64"/>
      <c r="C109" s="63">
        <v>3982</v>
      </c>
      <c r="D109" s="64"/>
      <c r="E109" s="114"/>
      <c r="F109" s="120"/>
      <c r="G109" s="120"/>
    </row>
    <row r="110" spans="1:7" x14ac:dyDescent="0.25">
      <c r="A110" s="62" t="s">
        <v>18</v>
      </c>
      <c r="B110" s="62"/>
      <c r="C110" s="61">
        <v>3982</v>
      </c>
      <c r="D110" s="62"/>
      <c r="E110" s="118"/>
      <c r="F110" s="120"/>
      <c r="G110" s="120"/>
    </row>
    <row r="111" spans="1:7" x14ac:dyDescent="0.25">
      <c r="A111" s="62" t="s">
        <v>55</v>
      </c>
      <c r="B111" s="62"/>
      <c r="C111" s="61">
        <v>3982</v>
      </c>
      <c r="D111" s="62"/>
      <c r="E111" s="118"/>
      <c r="F111" s="120"/>
      <c r="G111" s="120"/>
    </row>
    <row r="112" spans="1:7" ht="26.25" x14ac:dyDescent="0.25">
      <c r="A112" s="66" t="s">
        <v>172</v>
      </c>
      <c r="B112" s="65">
        <v>10045.549999999999</v>
      </c>
      <c r="C112" s="65">
        <v>26545</v>
      </c>
      <c r="D112" s="65">
        <v>39000</v>
      </c>
      <c r="E112" s="93">
        <v>17495.169999999998</v>
      </c>
      <c r="F112" s="120">
        <f t="shared" si="2"/>
        <v>174.15840844951248</v>
      </c>
      <c r="G112" s="120">
        <f t="shared" si="3"/>
        <v>44.85941025641025</v>
      </c>
    </row>
    <row r="113" spans="1:7" ht="26.25" x14ac:dyDescent="0.25">
      <c r="A113" s="66" t="s">
        <v>173</v>
      </c>
      <c r="B113" s="65">
        <v>10045.549999999999</v>
      </c>
      <c r="C113" s="65">
        <v>26545</v>
      </c>
      <c r="D113" s="65">
        <v>39000</v>
      </c>
      <c r="E113" s="93">
        <v>17495.169999999998</v>
      </c>
      <c r="F113" s="120"/>
      <c r="G113" s="120"/>
    </row>
    <row r="114" spans="1:7" ht="26.25" x14ac:dyDescent="0.25">
      <c r="A114" s="66" t="s">
        <v>153</v>
      </c>
      <c r="B114" s="65">
        <v>10045.549999999999</v>
      </c>
      <c r="C114" s="65">
        <v>26545</v>
      </c>
      <c r="D114" s="65">
        <v>39000</v>
      </c>
      <c r="E114" s="93">
        <v>17495.169999999998</v>
      </c>
      <c r="F114" s="120"/>
      <c r="G114" s="120"/>
    </row>
    <row r="115" spans="1:7" ht="26.25" x14ac:dyDescent="0.25">
      <c r="A115" s="64" t="s">
        <v>106</v>
      </c>
      <c r="B115" s="63">
        <v>10045.549999999999</v>
      </c>
      <c r="C115" s="63">
        <v>26545</v>
      </c>
      <c r="D115" s="63">
        <v>39000</v>
      </c>
      <c r="E115" s="119">
        <v>17495.169999999998</v>
      </c>
      <c r="F115" s="120">
        <f t="shared" si="2"/>
        <v>174.15840844951248</v>
      </c>
      <c r="G115" s="120">
        <f t="shared" si="3"/>
        <v>44.85941025641025</v>
      </c>
    </row>
    <row r="116" spans="1:7" x14ac:dyDescent="0.25">
      <c r="A116" s="62" t="s">
        <v>18</v>
      </c>
      <c r="B116" s="61">
        <v>10045.549999999999</v>
      </c>
      <c r="C116" s="61">
        <v>26545</v>
      </c>
      <c r="D116" s="61">
        <v>39000</v>
      </c>
      <c r="E116" s="109">
        <v>17495.169999999998</v>
      </c>
      <c r="F116" s="120"/>
      <c r="G116" s="120"/>
    </row>
    <row r="117" spans="1:7" x14ac:dyDescent="0.25">
      <c r="A117" s="62" t="s">
        <v>46</v>
      </c>
      <c r="B117" s="61">
        <v>9593.02</v>
      </c>
      <c r="C117" s="61">
        <v>23227</v>
      </c>
      <c r="D117" s="62"/>
      <c r="E117" s="118"/>
      <c r="F117" s="120"/>
      <c r="G117" s="120"/>
    </row>
    <row r="118" spans="1:7" x14ac:dyDescent="0.25">
      <c r="A118" s="62" t="s">
        <v>55</v>
      </c>
      <c r="B118" s="62"/>
      <c r="C118" s="61">
        <v>1991</v>
      </c>
      <c r="D118" s="61">
        <v>39000</v>
      </c>
      <c r="E118" s="109">
        <v>17495.169999999998</v>
      </c>
      <c r="F118" s="120"/>
      <c r="G118" s="120"/>
    </row>
    <row r="119" spans="1:7" x14ac:dyDescent="0.25">
      <c r="A119" s="62" t="s">
        <v>85</v>
      </c>
      <c r="B119" s="69">
        <v>452.53</v>
      </c>
      <c r="C119" s="61">
        <v>1327</v>
      </c>
      <c r="D119" s="62"/>
      <c r="E119" s="118"/>
      <c r="F119" s="120"/>
      <c r="G119" s="120"/>
    </row>
    <row r="120" spans="1:7" x14ac:dyDescent="0.25">
      <c r="A120" s="78"/>
      <c r="B120" s="78"/>
      <c r="C120" s="78"/>
      <c r="D120" s="78"/>
      <c r="E120" s="78"/>
    </row>
  </sheetData>
  <pageMargins left="0.7" right="0.7" top="0.75" bottom="0.75" header="0.3" footer="0.3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</vt:lpstr>
      <vt:lpstr>račun prih i rash po izvorima</vt:lpstr>
      <vt:lpstr>rashodi prema funkcijskoj kl</vt:lpstr>
      <vt:lpstr>račun financiranja</vt:lpstr>
      <vt:lpstr>posebni dio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2024-02-26T07:53:48Z</cp:lastPrinted>
  <dcterms:created xsi:type="dcterms:W3CDTF">2023-07-17T10:19:59Z</dcterms:created>
  <dcterms:modified xsi:type="dcterms:W3CDTF">2024-02-29T11:33:24Z</dcterms:modified>
</cp:coreProperties>
</file>